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CU_YGC\users$\Ol071226\RCPCH\QIPS\My submissions\"/>
    </mc:Choice>
  </mc:AlternateContent>
  <bookViews>
    <workbookView xWindow="390" yWindow="30" windowWidth="10500" windowHeight="9555"/>
  </bookViews>
  <sheets>
    <sheet name="Gastroenteritis - front sheet" sheetId="4" r:id="rId1"/>
    <sheet name="Gastroenteritis - background" sheetId="10" r:id="rId2"/>
    <sheet name="Gastroenteritis data collection" sheetId="1" r:id="rId3"/>
    <sheet name="Gastroenteritis summary" sheetId="2" r:id="rId4"/>
    <sheet name="Cumulative data" sheetId="6" r:id="rId5"/>
    <sheet name="Run chart" sheetId="8" r:id="rId6"/>
    <sheet name="Gastroenteritis lists" sheetId="3" r:id="rId7"/>
  </sheets>
  <calcPr calcId="162913" concurrentCalc="0"/>
</workbook>
</file>

<file path=xl/calcChain.xml><?xml version="1.0" encoding="utf-8"?>
<calcChain xmlns="http://schemas.openxmlformats.org/spreadsheetml/2006/main">
  <c r="B15" i="8" l="1"/>
  <c r="B14" i="8"/>
  <c r="B13" i="8"/>
  <c r="B12" i="8"/>
  <c r="B11" i="8"/>
  <c r="B10" i="8"/>
  <c r="B9" i="8"/>
  <c r="B8" i="8"/>
  <c r="B7" i="8"/>
  <c r="B6" i="8"/>
  <c r="B5" i="8"/>
  <c r="B4" i="8"/>
  <c r="A15" i="8"/>
  <c r="A14" i="8"/>
  <c r="A13" i="8"/>
  <c r="A12" i="8"/>
  <c r="A11" i="8"/>
  <c r="A10" i="8"/>
  <c r="A9" i="8"/>
  <c r="A8" i="8"/>
  <c r="A7" i="8"/>
  <c r="A6" i="8"/>
  <c r="A5" i="8"/>
  <c r="A4" i="8"/>
  <c r="D32" i="6"/>
  <c r="E32" i="6"/>
  <c r="F32" i="6"/>
  <c r="G32" i="6"/>
  <c r="H32" i="6"/>
  <c r="I32" i="6"/>
  <c r="J32" i="6"/>
  <c r="K32" i="6"/>
  <c r="L32" i="6"/>
  <c r="M32" i="6"/>
  <c r="N32" i="6"/>
  <c r="C32" i="6"/>
  <c r="G14" i="8"/>
  <c r="D5" i="8"/>
  <c r="G15" i="8"/>
  <c r="G6" i="8"/>
  <c r="C12" i="8"/>
  <c r="G10" i="8"/>
  <c r="C8" i="8"/>
  <c r="D13" i="8"/>
  <c r="C4" i="8"/>
  <c r="D9" i="8"/>
  <c r="C15" i="8"/>
  <c r="D4" i="8"/>
  <c r="G5" i="8"/>
  <c r="C7" i="8"/>
  <c r="D8" i="8"/>
  <c r="G9" i="8"/>
  <c r="F9" i="8"/>
  <c r="C11" i="8"/>
  <c r="D12" i="8"/>
  <c r="G13" i="8"/>
  <c r="G4" i="8"/>
  <c r="C6" i="8"/>
  <c r="D7" i="8"/>
  <c r="G8" i="8"/>
  <c r="C10" i="8"/>
  <c r="D11" i="8"/>
  <c r="G12" i="8"/>
  <c r="E12" i="8"/>
  <c r="C14" i="8"/>
  <c r="D15" i="8"/>
  <c r="F15" i="8"/>
  <c r="C5" i="8"/>
  <c r="D6" i="8"/>
  <c r="G7" i="8"/>
  <c r="F7" i="8"/>
  <c r="C9" i="8"/>
  <c r="D10" i="8"/>
  <c r="G11" i="8"/>
  <c r="C13" i="8"/>
  <c r="D14" i="8"/>
  <c r="F14" i="8"/>
  <c r="F12" i="8"/>
  <c r="F10" i="8"/>
  <c r="F5" i="8"/>
  <c r="E5" i="8"/>
  <c r="E15" i="8"/>
  <c r="E7" i="8"/>
  <c r="E4" i="8"/>
  <c r="F4" i="8"/>
  <c r="E14" i="8"/>
  <c r="F11" i="8"/>
  <c r="F13" i="8"/>
  <c r="E8" i="8"/>
  <c r="E9" i="8"/>
  <c r="E6" i="8"/>
  <c r="F6" i="8"/>
  <c r="E13" i="8"/>
  <c r="F8" i="8"/>
  <c r="E11" i="8"/>
  <c r="E10" i="8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" i="2"/>
  <c r="C29" i="2"/>
  <c r="C30" i="2"/>
  <c r="C28" i="2"/>
  <c r="C26" i="2"/>
  <c r="C27" i="2"/>
  <c r="C25" i="2"/>
  <c r="C23" i="2"/>
  <c r="C24" i="2"/>
  <c r="C22" i="2"/>
  <c r="C17" i="2"/>
  <c r="C18" i="2"/>
  <c r="C19" i="2"/>
  <c r="C20" i="2"/>
  <c r="C21" i="2"/>
  <c r="C16" i="2"/>
  <c r="C13" i="2"/>
  <c r="C14" i="2"/>
  <c r="C15" i="2"/>
  <c r="C12" i="2"/>
  <c r="C9" i="2"/>
  <c r="C10" i="2"/>
  <c r="C11" i="2"/>
  <c r="C8" i="2"/>
  <c r="C3" i="2"/>
  <c r="C7" i="2"/>
  <c r="C6" i="2"/>
  <c r="C4" i="2"/>
  <c r="C5" i="2"/>
  <c r="C2" i="2"/>
</calcChain>
</file>

<file path=xl/sharedStrings.xml><?xml version="1.0" encoding="utf-8"?>
<sst xmlns="http://schemas.openxmlformats.org/spreadsheetml/2006/main" count="187" uniqueCount="111">
  <si>
    <t>Patient number</t>
  </si>
  <si>
    <t>Age</t>
  </si>
  <si>
    <t>Yes</t>
  </si>
  <si>
    <t>No</t>
  </si>
  <si>
    <t>12 to 16</t>
  </si>
  <si>
    <t>Total</t>
  </si>
  <si>
    <t>Aim</t>
  </si>
  <si>
    <t>Method</t>
  </si>
  <si>
    <t>Data</t>
  </si>
  <si>
    <t>Only use the drop down boxes</t>
  </si>
  <si>
    <t>How to use this sheet</t>
  </si>
  <si>
    <t>These can be combined in the "Cumulative data" tab for cumulative data to generate run charts</t>
  </si>
  <si>
    <t>1 to 5</t>
  </si>
  <si>
    <t>12 to 17</t>
  </si>
  <si>
    <t>Severity recorded</t>
  </si>
  <si>
    <t>6 to 11</t>
  </si>
  <si>
    <t>Gastroenteritis</t>
  </si>
  <si>
    <t>Complete the worksheet - Gastroenteritis - data collection</t>
  </si>
  <si>
    <t>Your summary with totals and graphs will display in Gastroenteritis summary</t>
  </si>
  <si>
    <t>Prospective cohort of 20 attendances to children’s ward / assessment area / emergency department</t>
  </si>
  <si>
    <t>Is severity of dehydration recorded?</t>
  </si>
  <si>
    <t>Severity of dehydration – none / dehydrated / shock / other</t>
  </si>
  <si>
    <t>No dehydration - was intake oral / NG / iv / not recorded</t>
  </si>
  <si>
    <t>Dehydration – was intake oral / NG / iv / not recorded</t>
  </si>
  <si>
    <t>If iv fluids: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</si>
  <si>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was indication shock / red flag symptoms / persistent vomiting / other / not recorded?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</si>
  <si>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Were plasma sodium, potassium, urea, creatinine and glucose measured?</t>
    </r>
  </si>
  <si>
    <t>Shock – was it treated with 20mL/kg 0.9% sodium chloride?  yes / no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</si>
  <si>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Was isotonic fluid used (eg 0.9% sodium chloride, or 0.9% sodium chloride plus 5% glucose, or Plasmalyte-148) Yes / No</t>
    </r>
  </si>
  <si>
    <t>None</t>
  </si>
  <si>
    <t>Dehydrated</t>
  </si>
  <si>
    <t>Shock</t>
  </si>
  <si>
    <t>Other</t>
  </si>
  <si>
    <t>Oral</t>
  </si>
  <si>
    <t>Not recorded</t>
  </si>
  <si>
    <t>Red flag symptoms</t>
  </si>
  <si>
    <t>Persistent vomiting</t>
  </si>
  <si>
    <t>Route of intake</t>
  </si>
  <si>
    <t>Nasogastric</t>
  </si>
  <si>
    <t>Intravenous</t>
  </si>
  <si>
    <t>Indication for intravenous fluids</t>
  </si>
  <si>
    <t>If iv, was isotonic fluid used?
(eg 0.9% sodium chloride, 0.9% sodium chloride plus 5% glucose, or Plasmalyte-148)</t>
  </si>
  <si>
    <t>Were plasma sodium, potassium, urea, creatinine and glucose measured?</t>
  </si>
  <si>
    <t>If shock - was it treated with 20mL/kg 0.9% sodium chloride?</t>
  </si>
  <si>
    <t>Not applicable</t>
  </si>
  <si>
    <t>Severity of dehydration</t>
  </si>
  <si>
    <t>If intravenous, was isotonic fluid used?</t>
  </si>
  <si>
    <t>To assess compliance against key (NICE) gastroenteritis standards</t>
  </si>
  <si>
    <t>Period 1</t>
  </si>
  <si>
    <t>Period 2</t>
  </si>
  <si>
    <t>Period 3</t>
  </si>
  <si>
    <t>Period 4</t>
  </si>
  <si>
    <t>Period 5</t>
  </si>
  <si>
    <t>Period 6</t>
  </si>
  <si>
    <t>Period 7</t>
  </si>
  <si>
    <t>Period 8</t>
  </si>
  <si>
    <t>Period 9</t>
  </si>
  <si>
    <t>Period 10</t>
  </si>
  <si>
    <t>Period 11</t>
  </si>
  <si>
    <t>Period 12</t>
  </si>
  <si>
    <t>(Edit "period" as required - either periods or dates)</t>
  </si>
  <si>
    <t>Enter percentages to create a run chart</t>
  </si>
  <si>
    <t>Date</t>
  </si>
  <si>
    <t>Median</t>
  </si>
  <si>
    <t>Mean</t>
  </si>
  <si>
    <t>UCL</t>
  </si>
  <si>
    <t>LCL</t>
  </si>
  <si>
    <t>Sigma</t>
  </si>
  <si>
    <t>Run chart - example for isotonic fluids being used</t>
  </si>
  <si>
    <t>The run chart worksheet is "unprotected". If you change any fields other than column B, the calculations and run chart may no longer be correct</t>
  </si>
  <si>
    <t>Background Information and rationale</t>
  </si>
  <si>
    <t>You know how we can struggle to complete meaningful audit, completing the cycle, to improve care?</t>
  </si>
  <si>
    <t>What we wanted to do is to enable Quality Improvement in Paediatrics, by facilitating standardised comparison of practice.</t>
  </si>
  <si>
    <t>With a move to embed quality improvement into everyday work, it is vital that we are able to compare our outcomes with others, and to share and develop improvement opportunities between units / hospitals.</t>
  </si>
  <si>
    <t>For the funded national audits, these outcomes and datasets are agreed.</t>
  </si>
  <si>
    <t>For many other audits, they are not, despite national guidance being available.</t>
  </si>
  <si>
    <r>
      <t>AIMS</t>
    </r>
    <r>
      <rPr>
        <sz val="12"/>
        <color theme="1"/>
        <rFont val="Calibri"/>
        <family val="2"/>
        <scheme val="minor"/>
      </rPr>
      <t>. What are the main aims of the tool?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</si>
  <si>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To develop standardised methodology and dataset for data collection and analysis, in keeping with already agreed national standards of care.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</si>
  <si>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To allow peer benchmarking, shared learning and collaboration.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</si>
  <si>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To facilitate QI work across larger footprints (networks or regions) with standard methodology.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</si>
  <si>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To develop a dataset where it would be possible to select one or some of the parts.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</si>
  <si>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In time, it may be possible for interested paediatricians to co-ordinate data collection and even analysis nationally.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</si>
  <si>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If successful, the RCPCH could consider managing data analysis centrally</t>
    </r>
  </si>
  <si>
    <t>DESCRIPTION</t>
  </si>
  <si>
    <t>A standardised dataset, with brief methodology.</t>
  </si>
  <si>
    <t>Data collection spreadsheet:</t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</si>
  <si>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Only use the drop down boxes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</si>
  <si>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This will automatically create graphs of your baseline data</t>
    </r>
  </si>
  <si>
    <t>The goals for managing acute gastroenteritis are to:</t>
  </si>
  <si>
    <t>Accurately assess the person's level of dehydration and risk of complications.</t>
  </si>
  <si>
    <t>Appropriately admit to hospital those people with more severe dehydration.</t>
  </si>
  <si>
    <t>Appropriately manage people with red-flag features.</t>
  </si>
  <si>
    <t>NICE have produced guidance on the management of diarrhoea and vomiting caused by gastroenteritis in under 5s (clinical guideline CG84)</t>
  </si>
  <si>
    <t>Approximately 10% of children younger than 5 years present to healthcare services with gastroenteritis each year.</t>
  </si>
  <si>
    <t>It is therefore a significant burden on health service resources.</t>
  </si>
  <si>
    <t>It contains key priorities for implementation. These include:</t>
  </si>
  <si>
    <t>1. Diagnosis - when to perform stool microbiological investigations</t>
  </si>
  <si>
    <t>2. Assessing dehydration and shock</t>
  </si>
  <si>
    <t>3. Fluid management, including the use of oral rehydration solution and intravenous fluids</t>
  </si>
  <si>
    <r>
      <t xml:space="preserve">The main </t>
    </r>
    <r>
      <rPr>
        <b/>
        <sz val="12"/>
        <color theme="1"/>
        <rFont val="Calibri"/>
        <family val="2"/>
        <scheme val="minor"/>
      </rPr>
      <t>GOALS</t>
    </r>
    <r>
      <rPr>
        <sz val="12"/>
        <color theme="1"/>
        <rFont val="Calibri"/>
        <family val="2"/>
        <scheme val="minor"/>
      </rPr>
      <t xml:space="preserve"> of this tool are taken from the NICE clinical knowledge summary for gastroenteritis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</si>
  <si>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To improve adherence to the NICE guidance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</si>
  <si>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To identify areas for improvement in clinical care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</si>
  <si>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Complete the worksheet - Gastroenteritis - data collection"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</si>
  <si>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Your summary will display in " Gastroenteritis summary"</t>
    </r>
  </si>
  <si>
    <t>Gastroenteritis baseline results</t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</si>
  <si>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 xml:space="preserve">When you have completed more than one cycle of data collection, these can be combined in the cumulative data tab, </t>
    </r>
  </si>
  <si>
    <t>from which you can generate run charts to show the effect of your QI measures</t>
  </si>
  <si>
    <t>(The “Gastroenteritis lists” tab is purely there to help the spreadsheet function)</t>
  </si>
  <si>
    <r>
      <t>·</t>
    </r>
    <r>
      <rPr>
        <sz val="12"/>
        <color theme="1"/>
        <rFont val="Times New Roman"/>
        <family val="1"/>
      </rPr>
      <t>   </t>
    </r>
    <r>
      <rPr>
        <sz val="12"/>
        <color theme="1"/>
        <rFont val="Calibri"/>
        <family val="2"/>
        <scheme val="minor"/>
      </rPr>
      <t>      For the example measure, this will generate a run chart automatically, or</t>
    </r>
  </si>
  <si>
    <t>alternatively, enter your QI data into the "run chart" tab to generate a run chart with baseline median and control limits</t>
  </si>
  <si>
    <t>Isotonic fluids used? (Yes or not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</si>
</sst>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E0E0E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9" fontId="0" fillId="0" borderId="0" xfId="1" applyFont="1"/>
    <xf numFmtId="0" fontId="7" fillId="0" borderId="0" xfId="0" applyFont="1"/>
    <xf numFmtId="0" fontId="8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indent="5"/>
    </xf>
    <xf numFmtId="0" fontId="10" fillId="0" borderId="0" xfId="0" applyFont="1" applyAlignment="1">
      <alignment horizontal="left" vertical="center" wrapText="1" indent="5"/>
    </xf>
    <xf numFmtId="0" fontId="1" fillId="0" borderId="0" xfId="0" applyFont="1" applyAlignment="1" applyProtection="1">
      <alignment wrapText="1"/>
    </xf>
    <xf numFmtId="9" fontId="0" fillId="0" borderId="0" xfId="1" applyFont="1" applyProtection="1">
      <protection locked="0"/>
    </xf>
    <xf numFmtId="164" fontId="0" fillId="0" borderId="0" xfId="0" applyNumberFormat="1" applyProtection="1">
      <protection locked="0"/>
    </xf>
    <xf numFmtId="9" fontId="0" fillId="0" borderId="0" xfId="1" applyFont="1" applyProtection="1"/>
    <xf numFmtId="0" fontId="1" fillId="0" borderId="0" xfId="0" applyFont="1" applyProtection="1">
      <protection locked="0"/>
    </xf>
    <xf numFmtId="0" fontId="0" fillId="0" borderId="0" xfId="0" applyAlignment="1" applyProtection="1"/>
    <xf numFmtId="14" fontId="0" fillId="0" borderId="0" xfId="0" applyNumberFormat="1" applyProtection="1"/>
    <xf numFmtId="9" fontId="0" fillId="0" borderId="0" xfId="0" applyNumberFormat="1" applyProtection="1"/>
    <xf numFmtId="0" fontId="2" fillId="0" borderId="0" xfId="0" applyFont="1" applyAlignment="1" applyProtection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 indent="2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2"/>
    </xf>
    <xf numFmtId="0" fontId="0" fillId="0" borderId="0" xfId="0" applyAlignment="1" applyProtection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'Gastroenteritis summary'!$A$3:$B$5</c:f>
              <c:multiLvlStrCache>
                <c:ptCount val="3"/>
                <c:lvl>
                  <c:pt idx="0">
                    <c:v>1 to 5</c:v>
                  </c:pt>
                  <c:pt idx="1">
                    <c:v>6 to 11</c:v>
                  </c:pt>
                  <c:pt idx="2">
                    <c:v>12 to 16</c:v>
                  </c:pt>
                </c:lvl>
                <c:lvl>
                  <c:pt idx="0">
                    <c:v>Age</c:v>
                  </c:pt>
                </c:lvl>
              </c:multiLvlStrCache>
            </c:multiLvlStrRef>
          </c:cat>
          <c:val>
            <c:numRef>
              <c:f>'Gastroenteritis summary'!$C$3:$C$5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3-4527-96AD-98FF7BF88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1846800"/>
        <c:axId val="371850080"/>
      </c:barChart>
      <c:catAx>
        <c:axId val="37184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850080"/>
        <c:crosses val="autoZero"/>
        <c:auto val="1"/>
        <c:lblAlgn val="ctr"/>
        <c:lblOffset val="100"/>
        <c:noMultiLvlLbl val="0"/>
      </c:catAx>
      <c:valAx>
        <c:axId val="37185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84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Severity recorded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F7A-4320-9EF2-DA52922737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F7A-4320-9EF2-DA5292273736}"/>
              </c:ext>
            </c:extLst>
          </c:dPt>
          <c:cat>
            <c:multiLvlStrRef>
              <c:f>'Gastroenteritis summary'!$A$6:$B$7</c:f>
              <c:multiLvlStrCache>
                <c:ptCount val="2"/>
                <c:lvl>
                  <c:pt idx="0">
                    <c:v>Yes</c:v>
                  </c:pt>
                  <c:pt idx="1">
                    <c:v>No</c:v>
                  </c:pt>
                </c:lvl>
                <c:lvl>
                  <c:pt idx="0">
                    <c:v>Severity recorded</c:v>
                  </c:pt>
                </c:lvl>
              </c:multiLvlStrCache>
            </c:multiLvlStrRef>
          </c:cat>
          <c:val>
            <c:numRef>
              <c:f>'Gastroenteritis summary'!$C$6:$C$7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B-4B41-B430-C1EE17BFA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Severity of dehydration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9B6-4F78-B3E8-39F77E0DFD5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9B6-4F78-B3E8-39F77E0DFD5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ED0-401C-8C2D-553AC42BB2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ED0-401C-8C2D-553AC42BB2B3}"/>
              </c:ext>
            </c:extLst>
          </c:dPt>
          <c:cat>
            <c:multiLvlStrRef>
              <c:f>'Gastroenteritis summary'!$A$8:$B$11</c:f>
              <c:multiLvlStrCache>
                <c:ptCount val="4"/>
                <c:lvl>
                  <c:pt idx="0">
                    <c:v>None</c:v>
                  </c:pt>
                  <c:pt idx="1">
                    <c:v>Dehydrated</c:v>
                  </c:pt>
                  <c:pt idx="2">
                    <c:v>Shock</c:v>
                  </c:pt>
                  <c:pt idx="3">
                    <c:v>Other</c:v>
                  </c:pt>
                </c:lvl>
                <c:lvl>
                  <c:pt idx="0">
                    <c:v>Severity of dehydration</c:v>
                  </c:pt>
                </c:lvl>
              </c:multiLvlStrCache>
            </c:multiLvlStrRef>
          </c:cat>
          <c:val>
            <c:numRef>
              <c:f>'Gastroenteritis summary'!$C$8:$C$11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C-4D24-BD02-3E3460DE6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Route of intake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D89-4710-9999-455CC5F009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D89-4710-9999-455CC5F009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37B-4454-99A9-B3BC04D58A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37B-4454-99A9-B3BC04D58A62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'Gastroenteritis summary'!$A$12:$B$15</c15:sqref>
                  </c15:fullRef>
                  <c15:levelRef>
                    <c15:sqref>'Gastroenteritis summary'!$B$12:$B$15</c15:sqref>
                  </c15:levelRef>
                </c:ext>
              </c:extLst>
              <c:f>'Gastroenteritis summary'!$B$12:$B$15</c:f>
              <c:strCache>
                <c:ptCount val="4"/>
                <c:pt idx="0">
                  <c:v>Oral</c:v>
                </c:pt>
                <c:pt idx="1">
                  <c:v>Nasogastric</c:v>
                </c:pt>
                <c:pt idx="2">
                  <c:v>Intravenous</c:v>
                </c:pt>
                <c:pt idx="3">
                  <c:v>Not recorded</c:v>
                </c:pt>
              </c:strCache>
            </c:strRef>
          </c:cat>
          <c:val>
            <c:numRef>
              <c:f>'Gastroenteritis summary'!$C$12:$C$15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4-44EF-9C4B-02EDBCF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Indication for intravenous fluids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54-43E5-8EE1-2C86FAA72B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054-43E5-8EE1-2C86FAA72BE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0C5-48E7-9E4D-5A3E58FDA24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0C5-48E7-9E4D-5A3E58FDA24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0C5-48E7-9E4D-5A3E58FDA24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0C5-48E7-9E4D-5A3E58FDA246}"/>
              </c:ext>
            </c:extLst>
          </c:dPt>
          <c:cat>
            <c:multiLvlStrRef>
              <c:f>'Gastroenteritis summary'!$A$16:$B$21</c:f>
              <c:multiLvlStrCache>
                <c:ptCount val="6"/>
                <c:lvl>
                  <c:pt idx="0">
                    <c:v>Shock</c:v>
                  </c:pt>
                  <c:pt idx="1">
                    <c:v>Red flag symptoms</c:v>
                  </c:pt>
                  <c:pt idx="2">
                    <c:v>Persistent vomiting</c:v>
                  </c:pt>
                  <c:pt idx="3">
                    <c:v>Other</c:v>
                  </c:pt>
                  <c:pt idx="4">
                    <c:v>Not recorded</c:v>
                  </c:pt>
                  <c:pt idx="5">
                    <c:v>Not applicable</c:v>
                  </c:pt>
                </c:lvl>
                <c:lvl>
                  <c:pt idx="0">
                    <c:v>Indication for intravenous fluids</c:v>
                  </c:pt>
                </c:lvl>
              </c:multiLvlStrCache>
            </c:multiLvlStrRef>
          </c:cat>
          <c:val>
            <c:numRef>
              <c:f>'Gastroenteritis summary'!$C$16:$C$21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10-4158-8E62-7874AF781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If intravenous, was isotonic fluid used?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C06-4514-9002-E3D117D679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C06-4514-9002-E3D117D6798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A5-48A5-BC59-BC99A74820D3}"/>
              </c:ext>
            </c:extLst>
          </c:dPt>
          <c:cat>
            <c:multiLvlStrRef>
              <c:f>'Gastroenteritis summary'!$A$22:$B$24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Not applicable</c:v>
                  </c:pt>
                </c:lvl>
                <c:lvl>
                  <c:pt idx="0">
                    <c:v>If intravenous, was isotonic fluid used?</c:v>
                  </c:pt>
                </c:lvl>
              </c:multiLvlStrCache>
            </c:multiLvlStrRef>
          </c:cat>
          <c:val>
            <c:numRef>
              <c:f>'Gastroenteritis summary'!$C$22:$C$24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5-4CCC-9B3D-8B29B131F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Were appropriate</a:t>
            </a:r>
            <a:r>
              <a:rPr lang="en-GB" baseline="0"/>
              <a:t> blood tests performed?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F-681F-4319-A212-47A6E7DF0A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0-681F-4319-A212-47A6E7DF0A5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1-681F-4319-A212-47A6E7DF0A51}"/>
              </c:ext>
            </c:extLst>
          </c:dPt>
          <c:cat>
            <c:multiLvlStrRef>
              <c:f>'Gastroenteritis summary'!$A$25:$B$27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Not applicable</c:v>
                  </c:pt>
                </c:lvl>
                <c:lvl>
                  <c:pt idx="0">
                    <c:v>Were plasma sodium, potassium, urea, creatinine and glucose measured?</c:v>
                  </c:pt>
                </c:lvl>
              </c:multiLvlStrCache>
            </c:multiLvlStrRef>
          </c:cat>
          <c:val>
            <c:numRef>
              <c:f>'Gastroenteritis summary'!$C$25:$C$27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81F-4319-A212-47A6E7DF0A51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681F-4319-A212-47A6E7DF0A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681F-4319-A212-47A6E7DF0A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681F-4319-A212-47A6E7DF0A51}"/>
              </c:ext>
            </c:extLst>
          </c:dPt>
          <c:cat>
            <c:multiLvlStrRef>
              <c:f>'Gastroenteritis summary'!$A$25:$B$27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Not applicable</c:v>
                  </c:pt>
                </c:lvl>
                <c:lvl>
                  <c:pt idx="0">
                    <c:v>Were plasma sodium, potassium, urea, creatinine and glucose measured?</c:v>
                  </c:pt>
                </c:lvl>
              </c:multiLvlStrCache>
            </c:multiLvlStrRef>
          </c:cat>
          <c:val>
            <c:numRef>
              <c:f>'Gastroenteritis summary'!$C$25:$C$27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81F-4319-A212-47A6E7DF0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If shock - was it treated with 20mL/kg 0.9% sodium chloride?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F95-4D94-84CE-342EDD590B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F95-4D94-84CE-342EDD590B9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F95-4D94-84CE-342EDD590B95}"/>
              </c:ext>
            </c:extLst>
          </c:dPt>
          <c:cat>
            <c:multiLvlStrRef>
              <c:f>'Gastroenteritis summary'!$A$28:$B$30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Not applicable</c:v>
                  </c:pt>
                </c:lvl>
                <c:lvl>
                  <c:pt idx="0">
                    <c:v>If shock - was it treated with 20mL/kg 0.9% sodium chloride?</c:v>
                  </c:pt>
                </c:lvl>
              </c:multiLvlStrCache>
            </c:multiLvlStrRef>
          </c:cat>
          <c:val>
            <c:numRef>
              <c:f>'Gastroenteritis summary'!$C$28:$C$30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95-4D94-84CE-342EDD590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Example run chart for use of isotonic fluids </a:t>
            </a:r>
          </a:p>
          <a:p>
            <a:pPr>
              <a:defRPr/>
            </a:pPr>
            <a:r>
              <a:rPr lang="en-GB"/>
              <a:t>with mean and upper and lower control limits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'Run chart'!$B$3</c:f>
              <c:strCache>
                <c:ptCount val="1"/>
                <c:pt idx="0">
                  <c:v>Isotonic fluids used? (Yes or not applicable)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'Run chart'!$A$4:$A$15</c:f>
              <c:strCache>
                <c:ptCount val="12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Period 4</c:v>
                </c:pt>
                <c:pt idx="4">
                  <c:v>Period 5</c:v>
                </c:pt>
                <c:pt idx="5">
                  <c:v>Period 6</c:v>
                </c:pt>
                <c:pt idx="6">
                  <c:v>Period 7</c:v>
                </c:pt>
                <c:pt idx="7">
                  <c:v>Period 8</c:v>
                </c:pt>
                <c:pt idx="8">
                  <c:v>Period 9</c:v>
                </c:pt>
                <c:pt idx="9">
                  <c:v>Period 10</c:v>
                </c:pt>
                <c:pt idx="10">
                  <c:v>Period 11</c:v>
                </c:pt>
                <c:pt idx="11">
                  <c:v>Period 12</c:v>
                </c:pt>
              </c:strCache>
            </c:strRef>
          </c:cat>
          <c:val>
            <c:numRef>
              <c:f>'Run chart'!$B$4:$B$15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AA-4007-9D63-1B53A0163CF1}"/>
            </c:ext>
          </c:extLst>
        </c:ser>
        <c:ser>
          <c:idx val="1"/>
          <c:order val="1"/>
          <c:tx>
            <c:strRef>
              <c:f>'Run chart'!$D$3</c:f>
              <c:strCache>
                <c:ptCount val="1"/>
                <c:pt idx="0">
                  <c:v>Mean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'Run chart'!$A$4:$A$15</c:f>
              <c:strCache>
                <c:ptCount val="12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Period 4</c:v>
                </c:pt>
                <c:pt idx="4">
                  <c:v>Period 5</c:v>
                </c:pt>
                <c:pt idx="5">
                  <c:v>Period 6</c:v>
                </c:pt>
                <c:pt idx="6">
                  <c:v>Period 7</c:v>
                </c:pt>
                <c:pt idx="7">
                  <c:v>Period 8</c:v>
                </c:pt>
                <c:pt idx="8">
                  <c:v>Period 9</c:v>
                </c:pt>
                <c:pt idx="9">
                  <c:v>Period 10</c:v>
                </c:pt>
                <c:pt idx="10">
                  <c:v>Period 11</c:v>
                </c:pt>
                <c:pt idx="11">
                  <c:v>Period 12</c:v>
                </c:pt>
              </c:strCache>
            </c:strRef>
          </c:cat>
          <c:val>
            <c:numRef>
              <c:f>'Run chart'!$D$4:$D$15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A-4007-9D63-1B53A0163CF1}"/>
            </c:ext>
          </c:extLst>
        </c:ser>
        <c:ser>
          <c:idx val="2"/>
          <c:order val="2"/>
          <c:tx>
            <c:strRef>
              <c:f>'Run chart'!$E$3</c:f>
              <c:strCache>
                <c:ptCount val="1"/>
                <c:pt idx="0">
                  <c:v>UCL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'Run chart'!$A$4:$A$15</c:f>
              <c:strCache>
                <c:ptCount val="12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Period 4</c:v>
                </c:pt>
                <c:pt idx="4">
                  <c:v>Period 5</c:v>
                </c:pt>
                <c:pt idx="5">
                  <c:v>Period 6</c:v>
                </c:pt>
                <c:pt idx="6">
                  <c:v>Period 7</c:v>
                </c:pt>
                <c:pt idx="7">
                  <c:v>Period 8</c:v>
                </c:pt>
                <c:pt idx="8">
                  <c:v>Period 9</c:v>
                </c:pt>
                <c:pt idx="9">
                  <c:v>Period 10</c:v>
                </c:pt>
                <c:pt idx="10">
                  <c:v>Period 11</c:v>
                </c:pt>
                <c:pt idx="11">
                  <c:v>Period 12</c:v>
                </c:pt>
              </c:strCache>
            </c:strRef>
          </c:cat>
          <c:val>
            <c:numRef>
              <c:f>'Run chart'!$E$4:$E$15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AA-4007-9D63-1B53A0163CF1}"/>
            </c:ext>
          </c:extLst>
        </c:ser>
        <c:ser>
          <c:idx val="3"/>
          <c:order val="3"/>
          <c:tx>
            <c:strRef>
              <c:f>'Run chart'!$F$3</c:f>
              <c:strCache>
                <c:ptCount val="1"/>
                <c:pt idx="0">
                  <c:v>LCL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'Run chart'!$A$4:$A$15</c:f>
              <c:strCache>
                <c:ptCount val="12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Period 4</c:v>
                </c:pt>
                <c:pt idx="4">
                  <c:v>Period 5</c:v>
                </c:pt>
                <c:pt idx="5">
                  <c:v>Period 6</c:v>
                </c:pt>
                <c:pt idx="6">
                  <c:v>Period 7</c:v>
                </c:pt>
                <c:pt idx="7">
                  <c:v>Period 8</c:v>
                </c:pt>
                <c:pt idx="8">
                  <c:v>Period 9</c:v>
                </c:pt>
                <c:pt idx="9">
                  <c:v>Period 10</c:v>
                </c:pt>
                <c:pt idx="10">
                  <c:v>Period 11</c:v>
                </c:pt>
                <c:pt idx="11">
                  <c:v>Period 12</c:v>
                </c:pt>
              </c:strCache>
            </c:strRef>
          </c:cat>
          <c:val>
            <c:numRef>
              <c:f>'Run chart'!$F$4:$F$15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AA-4007-9D63-1B53A0163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830256"/>
        <c:axId val="405830584"/>
      </c:lineChart>
      <c:catAx>
        <c:axId val="40583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830584"/>
        <c:crosses val="autoZero"/>
        <c:auto val="1"/>
        <c:lblAlgn val="ctr"/>
        <c:lblOffset val="100"/>
        <c:noMultiLvlLbl val="0"/>
      </c:catAx>
      <c:valAx>
        <c:axId val="405830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83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</xdr:colOff>
      <xdr:row>0</xdr:row>
      <xdr:rowOff>223837</xdr:rowOff>
    </xdr:from>
    <xdr:to>
      <xdr:col>9</xdr:col>
      <xdr:colOff>76200</xdr:colOff>
      <xdr:row>15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15</xdr:row>
      <xdr:rowOff>47625</xdr:rowOff>
    </xdr:from>
    <xdr:to>
      <xdr:col>9</xdr:col>
      <xdr:colOff>9525</xdr:colOff>
      <xdr:row>29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38100</xdr:colOff>
      <xdr:row>30</xdr:row>
      <xdr:rowOff>47625</xdr:rowOff>
    </xdr:from>
    <xdr:to>
      <xdr:col>9</xdr:col>
      <xdr:colOff>28575</xdr:colOff>
      <xdr:row>43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123825</xdr:colOff>
      <xdr:row>0</xdr:row>
      <xdr:rowOff>228600</xdr:rowOff>
    </xdr:from>
    <xdr:to>
      <xdr:col>14</xdr:col>
      <xdr:colOff>123825</xdr:colOff>
      <xdr:row>15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142875</xdr:colOff>
      <xdr:row>15</xdr:row>
      <xdr:rowOff>47625</xdr:rowOff>
    </xdr:from>
    <xdr:to>
      <xdr:col>14</xdr:col>
      <xdr:colOff>152400</xdr:colOff>
      <xdr:row>29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123824</xdr:colOff>
      <xdr:row>30</xdr:row>
      <xdr:rowOff>66675</xdr:rowOff>
    </xdr:from>
    <xdr:to>
      <xdr:col>14</xdr:col>
      <xdr:colOff>161925</xdr:colOff>
      <xdr:row>44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323850</xdr:colOff>
      <xdr:row>1</xdr:row>
      <xdr:rowOff>0</xdr:rowOff>
    </xdr:from>
    <xdr:to>
      <xdr:col>19</xdr:col>
      <xdr:colOff>533400</xdr:colOff>
      <xdr:row>15</xdr:row>
      <xdr:rowOff>19051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342900</xdr:colOff>
      <xdr:row>16</xdr:row>
      <xdr:rowOff>0</xdr:rowOff>
    </xdr:from>
    <xdr:to>
      <xdr:col>19</xdr:col>
      <xdr:colOff>552450</xdr:colOff>
      <xdr:row>30</xdr:row>
      <xdr:rowOff>28576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338136</xdr:colOff>
      <xdr:row>0</xdr:row>
      <xdr:rowOff>185737</xdr:rowOff>
    </xdr:from>
    <xdr:to>
      <xdr:col>16</xdr:col>
      <xdr:colOff>438149</xdr:colOff>
      <xdr:row>18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abSelected="1" workbookViewId="0">
      <selection activeCell="A12" sqref="A12"/>
    </sheetView>
  </sheetViews>
  <sheetFormatPr defaultRowHeight="15" x14ac:dyDescent="0.25"/>
  <cols>
    <col min="1" max="1" width="102.5703125" bestFit="1" customWidth="1"/>
  </cols>
  <sheetData>
    <row r="1" spans="1:1" ht="18" x14ac:dyDescent="0.25">
      <c r="A1" s="3" t="s">
        <v>16</v>
      </c>
    </row>
    <row r="2" spans="1:1" ht="15.75" x14ac:dyDescent="0.25">
      <c r="A2" s="8" t="s">
        <v>10</v>
      </c>
    </row>
    <row r="3" spans="1:1" ht="15.75" x14ac:dyDescent="0.25">
      <c r="A3" s="7" t="s">
        <v>17</v>
      </c>
    </row>
    <row r="4" spans="1:1" ht="15.75" x14ac:dyDescent="0.25">
      <c r="A4" s="7" t="s">
        <v>9</v>
      </c>
    </row>
    <row r="5" spans="1:1" ht="15.75" x14ac:dyDescent="0.25">
      <c r="A5" s="7" t="s">
        <v>18</v>
      </c>
    </row>
    <row r="6" spans="1:1" ht="15.75" x14ac:dyDescent="0.25">
      <c r="A6" s="7" t="s">
        <v>11</v>
      </c>
    </row>
    <row r="7" spans="1:1" ht="30.75" x14ac:dyDescent="0.25">
      <c r="A7" s="30" t="s">
        <v>69</v>
      </c>
    </row>
    <row r="9" spans="1:1" ht="15.75" x14ac:dyDescent="0.25">
      <c r="A9" s="1" t="s">
        <v>6</v>
      </c>
    </row>
    <row r="10" spans="1:1" x14ac:dyDescent="0.25">
      <c r="A10" s="2" t="s">
        <v>47</v>
      </c>
    </row>
    <row r="11" spans="1:1" x14ac:dyDescent="0.25">
      <c r="A11" s="2"/>
    </row>
    <row r="12" spans="1:1" ht="15.75" x14ac:dyDescent="0.25">
      <c r="A12" s="1" t="s">
        <v>7</v>
      </c>
    </row>
    <row r="13" spans="1:1" x14ac:dyDescent="0.25">
      <c r="A13" s="13" t="s">
        <v>19</v>
      </c>
    </row>
    <row r="14" spans="1:1" x14ac:dyDescent="0.25">
      <c r="A14" s="2"/>
    </row>
    <row r="15" spans="1:1" ht="15.75" x14ac:dyDescent="0.25">
      <c r="A15" s="1" t="s">
        <v>8</v>
      </c>
    </row>
    <row r="16" spans="1:1" x14ac:dyDescent="0.25">
      <c r="A16" s="2" t="s">
        <v>20</v>
      </c>
    </row>
    <row r="17" spans="1:1" x14ac:dyDescent="0.25">
      <c r="A17" s="2" t="s">
        <v>21</v>
      </c>
    </row>
    <row r="18" spans="1:1" x14ac:dyDescent="0.25">
      <c r="A18" s="2" t="s">
        <v>22</v>
      </c>
    </row>
    <row r="19" spans="1:1" x14ac:dyDescent="0.25">
      <c r="A19" s="2" t="s">
        <v>23</v>
      </c>
    </row>
    <row r="20" spans="1:1" x14ac:dyDescent="0.25">
      <c r="A20" s="2" t="s">
        <v>24</v>
      </c>
    </row>
    <row r="21" spans="1:1" ht="15.75" x14ac:dyDescent="0.25">
      <c r="A21" s="14" t="s">
        <v>25</v>
      </c>
    </row>
    <row r="22" spans="1:1" ht="30.75" x14ac:dyDescent="0.25">
      <c r="A22" s="15" t="s">
        <v>28</v>
      </c>
    </row>
    <row r="23" spans="1:1" ht="15.75" x14ac:dyDescent="0.25">
      <c r="A23" s="14" t="s">
        <v>26</v>
      </c>
    </row>
    <row r="24" spans="1:1" ht="15.75" x14ac:dyDescent="0.25">
      <c r="A24" s="7" t="s">
        <v>27</v>
      </c>
    </row>
  </sheetData>
  <sheetProtection algorithmName="SHA-512" hashValue="UeZdrK70x23+w+XWTEnR/5f05W8iMylahaP9dSSd5vsS2c4E+K/bGssSsXcycf6ShmWF6LqnNRorvkdG5B43Sg==" saltValue="sCAxd0GSB4tlNhtf5ewGLQ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workbookViewId="0">
      <selection activeCell="E9" sqref="E9"/>
    </sheetView>
  </sheetViews>
  <sheetFormatPr defaultRowHeight="15.75" x14ac:dyDescent="0.25"/>
  <cols>
    <col min="1" max="16384" width="9.140625" style="6"/>
  </cols>
  <sheetData>
    <row r="1" spans="1:1" x14ac:dyDescent="0.25">
      <c r="A1" s="5" t="s">
        <v>70</v>
      </c>
    </row>
    <row r="2" spans="1:1" x14ac:dyDescent="0.25">
      <c r="A2" s="5"/>
    </row>
    <row r="3" spans="1:1" x14ac:dyDescent="0.25">
      <c r="A3" s="31" t="s">
        <v>71</v>
      </c>
    </row>
    <row r="4" spans="1:1" x14ac:dyDescent="0.25">
      <c r="A4" s="31" t="s">
        <v>72</v>
      </c>
    </row>
    <row r="5" spans="1:1" x14ac:dyDescent="0.25">
      <c r="A5" s="31" t="s">
        <v>73</v>
      </c>
    </row>
    <row r="6" spans="1:1" x14ac:dyDescent="0.25">
      <c r="A6" s="31" t="s">
        <v>74</v>
      </c>
    </row>
    <row r="7" spans="1:1" x14ac:dyDescent="0.25">
      <c r="A7" s="31" t="s">
        <v>75</v>
      </c>
    </row>
    <row r="8" spans="1:1" x14ac:dyDescent="0.25">
      <c r="A8" s="31"/>
    </row>
    <row r="9" spans="1:1" x14ac:dyDescent="0.25">
      <c r="A9" s="31" t="s">
        <v>93</v>
      </c>
    </row>
    <row r="10" spans="1:1" x14ac:dyDescent="0.25">
      <c r="A10" s="31" t="s">
        <v>94</v>
      </c>
    </row>
    <row r="11" spans="1:1" x14ac:dyDescent="0.25">
      <c r="A11" s="31" t="s">
        <v>92</v>
      </c>
    </row>
    <row r="12" spans="1:1" x14ac:dyDescent="0.25">
      <c r="A12" s="31" t="s">
        <v>95</v>
      </c>
    </row>
    <row r="13" spans="1:1" x14ac:dyDescent="0.25">
      <c r="A13" s="31" t="s">
        <v>96</v>
      </c>
    </row>
    <row r="14" spans="1:1" x14ac:dyDescent="0.25">
      <c r="A14" s="31" t="s">
        <v>97</v>
      </c>
    </row>
    <row r="15" spans="1:1" x14ac:dyDescent="0.25">
      <c r="A15" s="31" t="s">
        <v>98</v>
      </c>
    </row>
    <row r="17" spans="1:1" x14ac:dyDescent="0.25">
      <c r="A17" s="31" t="s">
        <v>99</v>
      </c>
    </row>
    <row r="18" spans="1:1" x14ac:dyDescent="0.25">
      <c r="A18" s="34" t="s">
        <v>88</v>
      </c>
    </row>
    <row r="19" spans="1:1" x14ac:dyDescent="0.25">
      <c r="A19" s="35" t="s">
        <v>89</v>
      </c>
    </row>
    <row r="20" spans="1:1" x14ac:dyDescent="0.25">
      <c r="A20" s="35" t="s">
        <v>90</v>
      </c>
    </row>
    <row r="21" spans="1:1" x14ac:dyDescent="0.25">
      <c r="A21" s="35" t="s">
        <v>91</v>
      </c>
    </row>
    <row r="23" spans="1:1" x14ac:dyDescent="0.25">
      <c r="A23" s="32" t="s">
        <v>76</v>
      </c>
    </row>
    <row r="24" spans="1:1" x14ac:dyDescent="0.25">
      <c r="A24" s="33" t="s">
        <v>77</v>
      </c>
    </row>
    <row r="25" spans="1:1" x14ac:dyDescent="0.25">
      <c r="A25" s="33" t="s">
        <v>100</v>
      </c>
    </row>
    <row r="26" spans="1:1" x14ac:dyDescent="0.25">
      <c r="A26" s="33" t="s">
        <v>101</v>
      </c>
    </row>
    <row r="27" spans="1:1" x14ac:dyDescent="0.25">
      <c r="A27" s="33" t="s">
        <v>78</v>
      </c>
    </row>
    <row r="28" spans="1:1" x14ac:dyDescent="0.25">
      <c r="A28" s="33" t="s">
        <v>79</v>
      </c>
    </row>
    <row r="29" spans="1:1" x14ac:dyDescent="0.25">
      <c r="A29" s="33" t="s">
        <v>80</v>
      </c>
    </row>
    <row r="30" spans="1:1" x14ac:dyDescent="0.25">
      <c r="A30" s="33" t="s">
        <v>81</v>
      </c>
    </row>
    <row r="31" spans="1:1" x14ac:dyDescent="0.25">
      <c r="A31" s="33" t="s">
        <v>82</v>
      </c>
    </row>
    <row r="32" spans="1:1" x14ac:dyDescent="0.25">
      <c r="A32" s="31"/>
    </row>
    <row r="33" spans="1:1" x14ac:dyDescent="0.25">
      <c r="A33" s="32" t="s">
        <v>83</v>
      </c>
    </row>
    <row r="34" spans="1:1" x14ac:dyDescent="0.25">
      <c r="A34" s="31" t="s">
        <v>84</v>
      </c>
    </row>
    <row r="35" spans="1:1" x14ac:dyDescent="0.25">
      <c r="A35" s="31" t="s">
        <v>85</v>
      </c>
    </row>
    <row r="36" spans="1:1" x14ac:dyDescent="0.25">
      <c r="A36" s="33" t="s">
        <v>102</v>
      </c>
    </row>
    <row r="37" spans="1:1" x14ac:dyDescent="0.25">
      <c r="A37" s="33" t="s">
        <v>86</v>
      </c>
    </row>
    <row r="38" spans="1:1" x14ac:dyDescent="0.25">
      <c r="A38" s="33" t="s">
        <v>103</v>
      </c>
    </row>
    <row r="39" spans="1:1" x14ac:dyDescent="0.25">
      <c r="A39" s="33" t="s">
        <v>87</v>
      </c>
    </row>
    <row r="40" spans="1:1" x14ac:dyDescent="0.25">
      <c r="A40" s="33" t="s">
        <v>105</v>
      </c>
    </row>
    <row r="41" spans="1:1" x14ac:dyDescent="0.25">
      <c r="A41" s="36" t="s">
        <v>106</v>
      </c>
    </row>
    <row r="42" spans="1:1" x14ac:dyDescent="0.25">
      <c r="A42" s="33" t="s">
        <v>108</v>
      </c>
    </row>
    <row r="43" spans="1:1" x14ac:dyDescent="0.25">
      <c r="A43" s="36" t="s">
        <v>109</v>
      </c>
    </row>
    <row r="44" spans="1:1" x14ac:dyDescent="0.25">
      <c r="A44" s="6" t="s">
        <v>107</v>
      </c>
    </row>
  </sheetData>
  <sheetProtection algorithmName="SHA-512" hashValue="gSBb64j4ySxrckQxNOBvDEMZ20VJxLY2YUSP0eGjF9NMnjYTszya3KVGNT7Ie5csWCNpVVNbO22FpV6PPcHiCw==" saltValue="AUVxRtLYo/QTSy+QQX+aa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D13" sqref="D13"/>
    </sheetView>
  </sheetViews>
  <sheetFormatPr defaultRowHeight="15" x14ac:dyDescent="0.25"/>
  <cols>
    <col min="1" max="1" width="15" style="9" bestFit="1" customWidth="1"/>
    <col min="2" max="2" width="7.7109375" style="9" bestFit="1" customWidth="1"/>
    <col min="3" max="3" width="16.85546875" style="9" bestFit="1" customWidth="1"/>
    <col min="4" max="4" width="12.7109375" style="9" customWidth="1"/>
    <col min="5" max="5" width="14.7109375" style="9" bestFit="1" customWidth="1"/>
    <col min="6" max="6" width="30" style="9" bestFit="1" customWidth="1"/>
    <col min="7" max="7" width="29.85546875" style="9" bestFit="1" customWidth="1"/>
    <col min="8" max="8" width="33.28515625" style="9" bestFit="1" customWidth="1"/>
    <col min="9" max="9" width="20.85546875" style="9" customWidth="1"/>
    <col min="10" max="16384" width="9.140625" style="9"/>
  </cols>
  <sheetData>
    <row r="1" spans="1:9" s="11" customFormat="1" ht="21" x14ac:dyDescent="0.35">
      <c r="A1" s="24" t="s">
        <v>16</v>
      </c>
      <c r="B1" s="24"/>
      <c r="C1" s="24"/>
      <c r="I1" s="10"/>
    </row>
    <row r="2" spans="1:9" s="12" customFormat="1" ht="60" x14ac:dyDescent="0.25">
      <c r="A2" s="12" t="s">
        <v>0</v>
      </c>
      <c r="B2" s="12" t="s">
        <v>1</v>
      </c>
      <c r="C2" s="12" t="s">
        <v>14</v>
      </c>
      <c r="D2" s="16" t="s">
        <v>45</v>
      </c>
      <c r="E2" s="12" t="s">
        <v>37</v>
      </c>
      <c r="F2" s="12" t="s">
        <v>40</v>
      </c>
      <c r="G2" s="16" t="s">
        <v>41</v>
      </c>
      <c r="H2" s="16" t="s">
        <v>42</v>
      </c>
      <c r="I2" s="16" t="s">
        <v>43</v>
      </c>
    </row>
  </sheetData>
  <sheetProtection algorithmName="SHA-512" hashValue="VBfmb6aXAz5UXf5zsJClEPM4HMgw1d+Umol9HHsCTCZTxJzxQ4k+bpQqPH05vOLExvDECw+MwxMk7GBJAlGpIg==" saltValue="wCLMQixPK4Bsc0igzHKLQw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Out of range" error="Please pick from the drop down list">
          <x14:formula1>
            <xm:f>'Gastroenteritis lists'!$A$1:$A$3</xm:f>
          </x14:formula1>
          <xm:sqref>B3:B1048576</xm:sqref>
        </x14:dataValidation>
        <x14:dataValidation type="list" allowBlank="1" showInputMessage="1" showErrorMessage="1" errorTitle="Out of range" error="Please pick from the drop down list">
          <x14:formula1>
            <xm:f>'Gastroenteritis lists'!$B$1:$B$2</xm:f>
          </x14:formula1>
          <xm:sqref>C3:C1048576</xm:sqref>
        </x14:dataValidation>
        <x14:dataValidation type="list" allowBlank="1" showInputMessage="1" showErrorMessage="1" errorTitle="Out of range" error="Please pick from the drop down list">
          <x14:formula1>
            <xm:f>'Gastroenteritis lists'!$C$1:$C$4</xm:f>
          </x14:formula1>
          <xm:sqref>D1 D3:D1048576</xm:sqref>
        </x14:dataValidation>
        <x14:dataValidation type="list" allowBlank="1" showInputMessage="1" showErrorMessage="1" errorTitle="Out of range" error="Please pick from the drop down list">
          <x14:formula1>
            <xm:f>'Gastroenteritis lists'!$D$1:$D$4</xm:f>
          </x14:formula1>
          <xm:sqref>E1 E3:E1048576</xm:sqref>
        </x14:dataValidation>
        <x14:dataValidation type="list" allowBlank="1" showInputMessage="1" showErrorMessage="1" errorTitle="Out of range" error="Please pick from the drop down list">
          <x14:formula1>
            <xm:f>'Gastroenteritis lists'!$E$1:$E$6</xm:f>
          </x14:formula1>
          <xm:sqref>F1 F3:F1048576</xm:sqref>
        </x14:dataValidation>
        <x14:dataValidation type="list" allowBlank="1" showInputMessage="1" showErrorMessage="1" errorTitle="Out of range" error="Please pick from the drop down list">
          <x14:formula1>
            <xm:f>'Gastroenteritis lists'!$B$1:$B$3</xm:f>
          </x14:formula1>
          <xm:sqref>H3:H1048576 G3:G1048576 G1 H1 I1 I3:I1048576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2" sqref="A2"/>
    </sheetView>
  </sheetViews>
  <sheetFormatPr defaultRowHeight="15" x14ac:dyDescent="0.25"/>
  <cols>
    <col min="1" max="1" width="38.5703125" customWidth="1"/>
    <col min="2" max="2" width="15.28515625" bestFit="1" customWidth="1"/>
  </cols>
  <sheetData>
    <row r="1" spans="1:4" ht="18.75" x14ac:dyDescent="0.3">
      <c r="A1" s="25" t="s">
        <v>104</v>
      </c>
      <c r="B1" s="25"/>
      <c r="C1" s="25"/>
      <c r="D1" s="25"/>
    </row>
    <row r="2" spans="1:4" ht="15.75" x14ac:dyDescent="0.25">
      <c r="A2" s="5" t="s">
        <v>5</v>
      </c>
      <c r="B2" s="6"/>
      <c r="C2" s="5">
        <f>SUM(C3:C5)</f>
        <v>0</v>
      </c>
    </row>
    <row r="3" spans="1:4" x14ac:dyDescent="0.25">
      <c r="A3" s="27" t="s">
        <v>1</v>
      </c>
      <c r="B3" t="s">
        <v>12</v>
      </c>
      <c r="C3">
        <f>COUNTIF('Gastroenteritis data collection'!B:B,'Gastroenteritis lists'!A1)</f>
        <v>0</v>
      </c>
      <c r="D3" s="4" t="str">
        <f>IF(C$2&lt;&gt;0,C3/$C$2,"")</f>
        <v/>
      </c>
    </row>
    <row r="4" spans="1:4" x14ac:dyDescent="0.25">
      <c r="A4" s="27"/>
      <c r="B4" t="s">
        <v>15</v>
      </c>
      <c r="C4">
        <f>COUNTIF('Gastroenteritis data collection'!B:B,'Gastroenteritis lists'!A2)</f>
        <v>0</v>
      </c>
      <c r="D4" s="4" t="str">
        <f t="shared" ref="D4:D30" si="0">IF(C$2&lt;&gt;0,C4/$C$2,"")</f>
        <v/>
      </c>
    </row>
    <row r="5" spans="1:4" x14ac:dyDescent="0.25">
      <c r="A5" s="27"/>
      <c r="B5" t="s">
        <v>4</v>
      </c>
      <c r="C5">
        <f>COUNTIF('Gastroenteritis data collection'!B:B,'Gastroenteritis lists'!A3)</f>
        <v>0</v>
      </c>
      <c r="D5" s="4" t="str">
        <f t="shared" si="0"/>
        <v/>
      </c>
    </row>
    <row r="6" spans="1:4" x14ac:dyDescent="0.25">
      <c r="A6" s="27" t="s">
        <v>14</v>
      </c>
      <c r="B6" t="s">
        <v>2</v>
      </c>
      <c r="C6">
        <f>COUNTIF('Gastroenteritis data collection'!C:C,'Gastroenteritis lists'!B1)</f>
        <v>0</v>
      </c>
      <c r="D6" s="4" t="str">
        <f t="shared" si="0"/>
        <v/>
      </c>
    </row>
    <row r="7" spans="1:4" x14ac:dyDescent="0.25">
      <c r="A7" s="27"/>
      <c r="B7" t="s">
        <v>3</v>
      </c>
      <c r="C7">
        <f>COUNTIF('Gastroenteritis data collection'!C:C,'Gastroenteritis lists'!B2)</f>
        <v>0</v>
      </c>
      <c r="D7" s="4" t="str">
        <f t="shared" si="0"/>
        <v/>
      </c>
    </row>
    <row r="8" spans="1:4" x14ac:dyDescent="0.25">
      <c r="A8" s="27" t="s">
        <v>45</v>
      </c>
      <c r="B8" t="s">
        <v>29</v>
      </c>
      <c r="C8">
        <f>COUNTIF('Gastroenteritis data collection'!D:D,'Gastroenteritis lists'!C1)</f>
        <v>0</v>
      </c>
      <c r="D8" s="4" t="str">
        <f t="shared" si="0"/>
        <v/>
      </c>
    </row>
    <row r="9" spans="1:4" x14ac:dyDescent="0.25">
      <c r="A9" s="27"/>
      <c r="B9" t="s">
        <v>30</v>
      </c>
      <c r="C9">
        <f>COUNTIF('Gastroenteritis data collection'!D:D,'Gastroenteritis lists'!C2)</f>
        <v>0</v>
      </c>
      <c r="D9" s="4" t="str">
        <f t="shared" si="0"/>
        <v/>
      </c>
    </row>
    <row r="10" spans="1:4" x14ac:dyDescent="0.25">
      <c r="A10" s="27"/>
      <c r="B10" t="s">
        <v>31</v>
      </c>
      <c r="C10">
        <f>COUNTIF('Gastroenteritis data collection'!D:D,'Gastroenteritis lists'!C3)</f>
        <v>0</v>
      </c>
      <c r="D10" s="4" t="str">
        <f t="shared" si="0"/>
        <v/>
      </c>
    </row>
    <row r="11" spans="1:4" x14ac:dyDescent="0.25">
      <c r="A11" s="27"/>
      <c r="B11" t="s">
        <v>32</v>
      </c>
      <c r="C11">
        <f>COUNTIF('Gastroenteritis data collection'!D:D,'Gastroenteritis lists'!C4)</f>
        <v>0</v>
      </c>
      <c r="D11" s="4" t="str">
        <f t="shared" si="0"/>
        <v/>
      </c>
    </row>
    <row r="12" spans="1:4" x14ac:dyDescent="0.25">
      <c r="A12" s="27" t="s">
        <v>37</v>
      </c>
      <c r="B12" t="s">
        <v>33</v>
      </c>
      <c r="C12">
        <f>COUNTIF('Gastroenteritis data collection'!E:E,'Gastroenteritis lists'!D1)</f>
        <v>0</v>
      </c>
      <c r="D12" s="4" t="str">
        <f t="shared" si="0"/>
        <v/>
      </c>
    </row>
    <row r="13" spans="1:4" x14ac:dyDescent="0.25">
      <c r="A13" s="27"/>
      <c r="B13" t="s">
        <v>38</v>
      </c>
      <c r="C13">
        <f>COUNTIF('Gastroenteritis data collection'!E:E,'Gastroenteritis lists'!D2)</f>
        <v>0</v>
      </c>
      <c r="D13" s="4" t="str">
        <f t="shared" si="0"/>
        <v/>
      </c>
    </row>
    <row r="14" spans="1:4" x14ac:dyDescent="0.25">
      <c r="A14" s="27"/>
      <c r="B14" t="s">
        <v>39</v>
      </c>
      <c r="C14">
        <f>COUNTIF('Gastroenteritis data collection'!E:E,'Gastroenteritis lists'!D3)</f>
        <v>0</v>
      </c>
      <c r="D14" s="4" t="str">
        <f t="shared" si="0"/>
        <v/>
      </c>
    </row>
    <row r="15" spans="1:4" x14ac:dyDescent="0.25">
      <c r="A15" s="27"/>
      <c r="B15" t="s">
        <v>34</v>
      </c>
      <c r="C15">
        <f>COUNTIF('Gastroenteritis data collection'!E:E,'Gastroenteritis lists'!D4)</f>
        <v>0</v>
      </c>
      <c r="D15" s="4" t="str">
        <f t="shared" si="0"/>
        <v/>
      </c>
    </row>
    <row r="16" spans="1:4" x14ac:dyDescent="0.25">
      <c r="A16" s="28" t="s">
        <v>40</v>
      </c>
      <c r="B16" t="s">
        <v>31</v>
      </c>
      <c r="C16">
        <f>COUNTIF('Gastroenteritis data collection'!F:F,'Gastroenteritis lists'!E1)</f>
        <v>0</v>
      </c>
      <c r="D16" s="4" t="str">
        <f t="shared" si="0"/>
        <v/>
      </c>
    </row>
    <row r="17" spans="1:4" x14ac:dyDescent="0.25">
      <c r="A17" s="28"/>
      <c r="B17" t="s">
        <v>35</v>
      </c>
      <c r="C17">
        <f>COUNTIF('Gastroenteritis data collection'!F:F,'Gastroenteritis lists'!E2)</f>
        <v>0</v>
      </c>
      <c r="D17" s="4" t="str">
        <f t="shared" si="0"/>
        <v/>
      </c>
    </row>
    <row r="18" spans="1:4" x14ac:dyDescent="0.25">
      <c r="A18" s="28"/>
      <c r="B18" t="s">
        <v>36</v>
      </c>
      <c r="C18">
        <f>COUNTIF('Gastroenteritis data collection'!F:F,'Gastroenteritis lists'!E3)</f>
        <v>0</v>
      </c>
      <c r="D18" s="4" t="str">
        <f t="shared" si="0"/>
        <v/>
      </c>
    </row>
    <row r="19" spans="1:4" x14ac:dyDescent="0.25">
      <c r="A19" s="28"/>
      <c r="B19" t="s">
        <v>32</v>
      </c>
      <c r="C19">
        <f>COUNTIF('Gastroenteritis data collection'!F:F,'Gastroenteritis lists'!E4)</f>
        <v>0</v>
      </c>
      <c r="D19" s="4" t="str">
        <f t="shared" si="0"/>
        <v/>
      </c>
    </row>
    <row r="20" spans="1:4" x14ac:dyDescent="0.25">
      <c r="A20" s="28"/>
      <c r="B20" t="s">
        <v>34</v>
      </c>
      <c r="C20">
        <f>COUNTIF('Gastroenteritis data collection'!F:F,'Gastroenteritis lists'!E5)</f>
        <v>0</v>
      </c>
      <c r="D20" s="4" t="str">
        <f t="shared" si="0"/>
        <v/>
      </c>
    </row>
    <row r="21" spans="1:4" x14ac:dyDescent="0.25">
      <c r="A21" s="28"/>
      <c r="B21" t="s">
        <v>44</v>
      </c>
      <c r="C21">
        <f>COUNTIF('Gastroenteritis data collection'!F:F,'Gastroenteritis lists'!E6)</f>
        <v>0</v>
      </c>
      <c r="D21" s="4" t="str">
        <f t="shared" si="0"/>
        <v/>
      </c>
    </row>
    <row r="22" spans="1:4" x14ac:dyDescent="0.25">
      <c r="A22" s="27" t="s">
        <v>46</v>
      </c>
      <c r="B22" t="s">
        <v>2</v>
      </c>
      <c r="C22">
        <f>COUNTIF('Gastroenteritis data collection'!G:G,'Gastroenteritis lists'!B1)</f>
        <v>0</v>
      </c>
      <c r="D22" s="4" t="str">
        <f t="shared" si="0"/>
        <v/>
      </c>
    </row>
    <row r="23" spans="1:4" x14ac:dyDescent="0.25">
      <c r="A23" s="27"/>
      <c r="B23" t="s">
        <v>3</v>
      </c>
      <c r="C23">
        <f>COUNTIF('Gastroenteritis data collection'!G:G,'Gastroenteritis lists'!B2)</f>
        <v>0</v>
      </c>
      <c r="D23" s="4" t="str">
        <f t="shared" si="0"/>
        <v/>
      </c>
    </row>
    <row r="24" spans="1:4" x14ac:dyDescent="0.25">
      <c r="A24" s="27"/>
      <c r="B24" t="s">
        <v>44</v>
      </c>
      <c r="C24">
        <f>COUNTIF('Gastroenteritis data collection'!G:G,'Gastroenteritis lists'!B3)</f>
        <v>0</v>
      </c>
      <c r="D24" s="4" t="str">
        <f t="shared" si="0"/>
        <v/>
      </c>
    </row>
    <row r="25" spans="1:4" ht="15" customHeight="1" x14ac:dyDescent="0.25">
      <c r="A25" s="26" t="s">
        <v>42</v>
      </c>
      <c r="B25" t="s">
        <v>2</v>
      </c>
      <c r="C25">
        <f>COUNTIF('Gastroenteritis data collection'!H:H,'Gastroenteritis lists'!B1)</f>
        <v>0</v>
      </c>
      <c r="D25" s="4" t="str">
        <f t="shared" si="0"/>
        <v/>
      </c>
    </row>
    <row r="26" spans="1:4" x14ac:dyDescent="0.25">
      <c r="A26" s="26"/>
      <c r="B26" t="s">
        <v>3</v>
      </c>
      <c r="C26">
        <f>COUNTIF('Gastroenteritis data collection'!H:H,'Gastroenteritis lists'!B2)</f>
        <v>0</v>
      </c>
      <c r="D26" s="4" t="str">
        <f t="shared" si="0"/>
        <v/>
      </c>
    </row>
    <row r="27" spans="1:4" x14ac:dyDescent="0.25">
      <c r="A27" s="26"/>
      <c r="B27" t="s">
        <v>44</v>
      </c>
      <c r="C27">
        <f>COUNTIF('Gastroenteritis data collection'!H:H,'Gastroenteritis lists'!B3)</f>
        <v>0</v>
      </c>
      <c r="D27" s="4" t="str">
        <f t="shared" si="0"/>
        <v/>
      </c>
    </row>
    <row r="28" spans="1:4" x14ac:dyDescent="0.25">
      <c r="A28" s="26" t="s">
        <v>43</v>
      </c>
      <c r="B28" t="s">
        <v>2</v>
      </c>
      <c r="C28">
        <f>COUNTIF('Gastroenteritis data collection'!I:I,'Gastroenteritis lists'!B1)</f>
        <v>0</v>
      </c>
      <c r="D28" s="4" t="str">
        <f t="shared" si="0"/>
        <v/>
      </c>
    </row>
    <row r="29" spans="1:4" x14ac:dyDescent="0.25">
      <c r="A29" s="26"/>
      <c r="B29" t="s">
        <v>3</v>
      </c>
      <c r="C29">
        <f>COUNTIF('Gastroenteritis data collection'!I:I,'Gastroenteritis lists'!B2)</f>
        <v>0</v>
      </c>
      <c r="D29" s="4" t="str">
        <f t="shared" si="0"/>
        <v/>
      </c>
    </row>
    <row r="30" spans="1:4" x14ac:dyDescent="0.25">
      <c r="A30" s="26"/>
      <c r="B30" t="s">
        <v>44</v>
      </c>
      <c r="C30">
        <f>COUNTIF('Gastroenteritis data collection'!I:I,'Gastroenteritis lists'!B3)</f>
        <v>0</v>
      </c>
      <c r="D30" s="4" t="str">
        <f t="shared" si="0"/>
        <v/>
      </c>
    </row>
  </sheetData>
  <mergeCells count="9">
    <mergeCell ref="A1:D1"/>
    <mergeCell ref="A28:A30"/>
    <mergeCell ref="A25:A27"/>
    <mergeCell ref="A22:A24"/>
    <mergeCell ref="A16:A21"/>
    <mergeCell ref="A12:A15"/>
    <mergeCell ref="A8:A11"/>
    <mergeCell ref="A6:A7"/>
    <mergeCell ref="A3:A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C23" sqref="C23"/>
    </sheetView>
  </sheetViews>
  <sheetFormatPr defaultRowHeight="15" x14ac:dyDescent="0.25"/>
  <cols>
    <col min="1" max="1" width="46.28515625" style="11" customWidth="1"/>
    <col min="2" max="2" width="18.140625" style="11" customWidth="1"/>
    <col min="3" max="5" width="10.7109375" style="9" bestFit="1" customWidth="1"/>
    <col min="6" max="16384" width="9.140625" style="9"/>
  </cols>
  <sheetData>
    <row r="1" spans="1:16" ht="21" x14ac:dyDescent="0.35">
      <c r="A1" s="24" t="s">
        <v>61</v>
      </c>
      <c r="B1" s="24"/>
      <c r="C1" s="24"/>
      <c r="D1" s="24"/>
      <c r="E1" s="24"/>
      <c r="F1" s="24"/>
      <c r="G1" s="24"/>
      <c r="H1" s="17"/>
      <c r="I1" s="17"/>
      <c r="J1" s="17"/>
      <c r="K1" s="17"/>
      <c r="L1" s="17"/>
      <c r="M1" s="17"/>
      <c r="N1" s="17"/>
      <c r="P1" s="18"/>
    </row>
    <row r="2" spans="1:16" x14ac:dyDescent="0.25">
      <c r="A2" s="29" t="s">
        <v>60</v>
      </c>
      <c r="B2" s="29"/>
      <c r="C2" s="9" t="s">
        <v>48</v>
      </c>
      <c r="D2" s="9" t="s">
        <v>49</v>
      </c>
      <c r="E2" s="9" t="s">
        <v>50</v>
      </c>
      <c r="F2" s="9" t="s">
        <v>51</v>
      </c>
      <c r="G2" s="9" t="s">
        <v>52</v>
      </c>
      <c r="H2" s="9" t="s">
        <v>53</v>
      </c>
      <c r="I2" s="9" t="s">
        <v>54</v>
      </c>
      <c r="J2" s="9" t="s">
        <v>55</v>
      </c>
      <c r="K2" s="9" t="s">
        <v>56</v>
      </c>
      <c r="L2" s="9" t="s">
        <v>57</v>
      </c>
      <c r="M2" s="9" t="s">
        <v>58</v>
      </c>
      <c r="N2" s="9" t="s">
        <v>59</v>
      </c>
    </row>
    <row r="3" spans="1:16" x14ac:dyDescent="0.25">
      <c r="A3" s="27" t="s">
        <v>1</v>
      </c>
      <c r="B3" t="s">
        <v>12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6" x14ac:dyDescent="0.25">
      <c r="A4" s="27"/>
      <c r="B4" t="s">
        <v>15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6" x14ac:dyDescent="0.25">
      <c r="A5" s="27"/>
      <c r="B5" t="s">
        <v>4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6" x14ac:dyDescent="0.25">
      <c r="A6" s="27" t="s">
        <v>14</v>
      </c>
      <c r="B6" t="s">
        <v>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6" x14ac:dyDescent="0.25">
      <c r="A7" s="27"/>
      <c r="B7" t="s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6" x14ac:dyDescent="0.25">
      <c r="A8" s="27" t="s">
        <v>45</v>
      </c>
      <c r="B8" t="s">
        <v>29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6" x14ac:dyDescent="0.25">
      <c r="A9" s="27"/>
      <c r="B9" t="s">
        <v>30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6" x14ac:dyDescent="0.25">
      <c r="A10" s="27"/>
      <c r="B10" t="s">
        <v>31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6" x14ac:dyDescent="0.25">
      <c r="A11" s="27"/>
      <c r="B11" t="s">
        <v>32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6" x14ac:dyDescent="0.25">
      <c r="A12" s="27" t="s">
        <v>37</v>
      </c>
      <c r="B12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6" x14ac:dyDescent="0.25">
      <c r="A13" s="27"/>
      <c r="B13" t="s">
        <v>38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6" x14ac:dyDescent="0.25">
      <c r="A14" s="27"/>
      <c r="B14" t="s">
        <v>39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6" x14ac:dyDescent="0.25">
      <c r="A15" s="27"/>
      <c r="B15" t="s">
        <v>34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6" x14ac:dyDescent="0.25">
      <c r="A16" s="28" t="s">
        <v>40</v>
      </c>
      <c r="B16" t="s">
        <v>31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x14ac:dyDescent="0.25">
      <c r="A17" s="28"/>
      <c r="B17" t="s">
        <v>35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x14ac:dyDescent="0.25">
      <c r="A18" s="28"/>
      <c r="B18" t="s">
        <v>36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x14ac:dyDescent="0.25">
      <c r="A19" s="28"/>
      <c r="B19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x14ac:dyDescent="0.25">
      <c r="A20" s="28"/>
      <c r="B20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x14ac:dyDescent="0.25">
      <c r="A21" s="28"/>
      <c r="B21" t="s">
        <v>44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s="11" customFormat="1" x14ac:dyDescent="0.25">
      <c r="A22" s="27" t="s">
        <v>46</v>
      </c>
      <c r="B22" t="s">
        <v>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s="11" customFormat="1" x14ac:dyDescent="0.25">
      <c r="A23" s="27"/>
      <c r="B23" t="s">
        <v>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x14ac:dyDescent="0.25">
      <c r="A24" s="27"/>
      <c r="B24" t="s">
        <v>44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x14ac:dyDescent="0.25">
      <c r="A25" s="26" t="s">
        <v>42</v>
      </c>
      <c r="B25" t="s">
        <v>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x14ac:dyDescent="0.25">
      <c r="A26" s="26"/>
      <c r="B26" t="s">
        <v>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x14ac:dyDescent="0.25">
      <c r="A27" s="26"/>
      <c r="B27" t="s">
        <v>44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x14ac:dyDescent="0.25">
      <c r="A28" s="26" t="s">
        <v>43</v>
      </c>
      <c r="B28" t="s">
        <v>2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x14ac:dyDescent="0.25">
      <c r="A29" s="26"/>
      <c r="B29" t="s">
        <v>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x14ac:dyDescent="0.25">
      <c r="A30" s="26"/>
      <c r="B30" t="s">
        <v>44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x14ac:dyDescent="0.2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s="11" customFormat="1" x14ac:dyDescent="0.25">
      <c r="A32" s="11" t="s">
        <v>5</v>
      </c>
      <c r="C32" s="19">
        <f>SUM(C3:C5)</f>
        <v>0</v>
      </c>
      <c r="D32" s="19">
        <f t="shared" ref="D32:N32" si="0">SUM(D3:D5)</f>
        <v>0</v>
      </c>
      <c r="E32" s="19">
        <f t="shared" si="0"/>
        <v>0</v>
      </c>
      <c r="F32" s="19">
        <f t="shared" si="0"/>
        <v>0</v>
      </c>
      <c r="G32" s="19">
        <f t="shared" si="0"/>
        <v>0</v>
      </c>
      <c r="H32" s="19">
        <f t="shared" si="0"/>
        <v>0</v>
      </c>
      <c r="I32" s="19">
        <f t="shared" si="0"/>
        <v>0</v>
      </c>
      <c r="J32" s="19">
        <f t="shared" si="0"/>
        <v>0</v>
      </c>
      <c r="K32" s="19">
        <f t="shared" si="0"/>
        <v>0</v>
      </c>
      <c r="L32" s="19">
        <f t="shared" si="0"/>
        <v>0</v>
      </c>
      <c r="M32" s="19">
        <f t="shared" si="0"/>
        <v>0</v>
      </c>
      <c r="N32" s="19">
        <f t="shared" si="0"/>
        <v>0</v>
      </c>
    </row>
  </sheetData>
  <mergeCells count="10">
    <mergeCell ref="A25:A27"/>
    <mergeCell ref="A28:A30"/>
    <mergeCell ref="A1:G1"/>
    <mergeCell ref="A2:B2"/>
    <mergeCell ref="A3:A5"/>
    <mergeCell ref="A6:A7"/>
    <mergeCell ref="A8:A11"/>
    <mergeCell ref="A12:A15"/>
    <mergeCell ref="A16:A21"/>
    <mergeCell ref="A22:A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B3" sqref="B3"/>
    </sheetView>
  </sheetViews>
  <sheetFormatPr defaultRowHeight="15" x14ac:dyDescent="0.25"/>
  <cols>
    <col min="1" max="1" width="10.7109375" style="9" bestFit="1" customWidth="1"/>
    <col min="2" max="2" width="20.5703125" style="9" customWidth="1"/>
    <col min="3" max="4" width="8.42578125" style="9" customWidth="1"/>
    <col min="5" max="16384" width="9.140625" style="9"/>
  </cols>
  <sheetData>
    <row r="1" spans="1:13" x14ac:dyDescent="0.25">
      <c r="A1" s="20" t="s">
        <v>68</v>
      </c>
    </row>
    <row r="3" spans="1:13" ht="45" x14ac:dyDescent="0.25">
      <c r="A3" s="11" t="s">
        <v>62</v>
      </c>
      <c r="B3" s="37" t="s">
        <v>110</v>
      </c>
      <c r="C3" s="11" t="s">
        <v>63</v>
      </c>
      <c r="D3" s="11" t="s">
        <v>64</v>
      </c>
      <c r="E3" s="21" t="s">
        <v>65</v>
      </c>
      <c r="F3" s="21" t="s">
        <v>66</v>
      </c>
      <c r="G3" s="11" t="s">
        <v>67</v>
      </c>
    </row>
    <row r="4" spans="1:13" x14ac:dyDescent="0.25">
      <c r="A4" s="22" t="str">
        <f>'Cumulative data'!C2</f>
        <v>Period 1</v>
      </c>
      <c r="B4" s="19">
        <f>'Cumulative data'!C22+'Cumulative data'!C24</f>
        <v>0</v>
      </c>
      <c r="C4" s="23">
        <f>MEDIAN($B$4:$B$9)</f>
        <v>0</v>
      </c>
      <c r="D4" s="23">
        <f>AVERAGE($B$4:$B$9)</f>
        <v>0</v>
      </c>
      <c r="E4" s="23">
        <f>D4+3*G4</f>
        <v>0</v>
      </c>
      <c r="F4" s="23">
        <f>D4-3*G4</f>
        <v>0</v>
      </c>
      <c r="G4" s="23">
        <f>STDEVA($B$4:$B$9)</f>
        <v>0</v>
      </c>
      <c r="M4" s="17"/>
    </row>
    <row r="5" spans="1:13" x14ac:dyDescent="0.25">
      <c r="A5" s="22" t="str">
        <f>'Cumulative data'!D2</f>
        <v>Period 2</v>
      </c>
      <c r="B5" s="19">
        <f>'Cumulative data'!D22+'Cumulative data'!D24</f>
        <v>0</v>
      </c>
      <c r="C5" s="23">
        <f t="shared" ref="C5:C15" si="0">MEDIAN($B$4:$B$9)</f>
        <v>0</v>
      </c>
      <c r="D5" s="23">
        <f t="shared" ref="D5:D15" si="1">AVERAGE($B$4:$B$9)</f>
        <v>0</v>
      </c>
      <c r="E5" s="23">
        <f t="shared" ref="E5:E15" si="2">D5+3*G5</f>
        <v>0</v>
      </c>
      <c r="F5" s="23">
        <f t="shared" ref="F5:F15" si="3">D5-3*G5</f>
        <v>0</v>
      </c>
      <c r="G5" s="23">
        <f t="shared" ref="G5:G15" si="4">STDEVA($B$4:$B$9)</f>
        <v>0</v>
      </c>
      <c r="M5" s="17"/>
    </row>
    <row r="6" spans="1:13" x14ac:dyDescent="0.25">
      <c r="A6" s="22" t="str">
        <f>'Cumulative data'!E2</f>
        <v>Period 3</v>
      </c>
      <c r="B6" s="19">
        <f>'Cumulative data'!E22+'Cumulative data'!E24</f>
        <v>0</v>
      </c>
      <c r="C6" s="23">
        <f t="shared" si="0"/>
        <v>0</v>
      </c>
      <c r="D6" s="23">
        <f t="shared" si="1"/>
        <v>0</v>
      </c>
      <c r="E6" s="23">
        <f t="shared" si="2"/>
        <v>0</v>
      </c>
      <c r="F6" s="23">
        <f t="shared" si="3"/>
        <v>0</v>
      </c>
      <c r="G6" s="23">
        <f t="shared" si="4"/>
        <v>0</v>
      </c>
      <c r="M6" s="17"/>
    </row>
    <row r="7" spans="1:13" x14ac:dyDescent="0.25">
      <c r="A7" s="22" t="str">
        <f>'Cumulative data'!F2</f>
        <v>Period 4</v>
      </c>
      <c r="B7" s="19">
        <f>'Cumulative data'!F22+'Cumulative data'!F24</f>
        <v>0</v>
      </c>
      <c r="C7" s="23">
        <f t="shared" si="0"/>
        <v>0</v>
      </c>
      <c r="D7" s="23">
        <f t="shared" si="1"/>
        <v>0</v>
      </c>
      <c r="E7" s="23">
        <f t="shared" si="2"/>
        <v>0</v>
      </c>
      <c r="F7" s="23">
        <f t="shared" si="3"/>
        <v>0</v>
      </c>
      <c r="G7" s="23">
        <f t="shared" si="4"/>
        <v>0</v>
      </c>
      <c r="M7" s="17"/>
    </row>
    <row r="8" spans="1:13" x14ac:dyDescent="0.25">
      <c r="A8" s="22" t="str">
        <f>'Cumulative data'!G2</f>
        <v>Period 5</v>
      </c>
      <c r="B8" s="19">
        <f>'Cumulative data'!G22+'Cumulative data'!G24</f>
        <v>0</v>
      </c>
      <c r="C8" s="23">
        <f t="shared" si="0"/>
        <v>0</v>
      </c>
      <c r="D8" s="23">
        <f t="shared" si="1"/>
        <v>0</v>
      </c>
      <c r="E8" s="23">
        <f t="shared" si="2"/>
        <v>0</v>
      </c>
      <c r="F8" s="23">
        <f t="shared" si="3"/>
        <v>0</v>
      </c>
      <c r="G8" s="23">
        <f t="shared" si="4"/>
        <v>0</v>
      </c>
      <c r="M8" s="17"/>
    </row>
    <row r="9" spans="1:13" x14ac:dyDescent="0.25">
      <c r="A9" s="22" t="str">
        <f>'Cumulative data'!H2</f>
        <v>Period 6</v>
      </c>
      <c r="B9" s="19">
        <f>'Cumulative data'!H22+'Cumulative data'!H24</f>
        <v>0</v>
      </c>
      <c r="C9" s="23">
        <f t="shared" si="0"/>
        <v>0</v>
      </c>
      <c r="D9" s="23">
        <f t="shared" si="1"/>
        <v>0</v>
      </c>
      <c r="E9" s="23">
        <f t="shared" si="2"/>
        <v>0</v>
      </c>
      <c r="F9" s="23">
        <f t="shared" si="3"/>
        <v>0</v>
      </c>
      <c r="G9" s="23">
        <f t="shared" si="4"/>
        <v>0</v>
      </c>
      <c r="M9" s="17"/>
    </row>
    <row r="10" spans="1:13" x14ac:dyDescent="0.25">
      <c r="A10" s="22" t="str">
        <f>'Cumulative data'!I2</f>
        <v>Period 7</v>
      </c>
      <c r="B10" s="19">
        <f>'Cumulative data'!I22+'Cumulative data'!I24</f>
        <v>0</v>
      </c>
      <c r="C10" s="23">
        <f t="shared" si="0"/>
        <v>0</v>
      </c>
      <c r="D10" s="23">
        <f t="shared" si="1"/>
        <v>0</v>
      </c>
      <c r="E10" s="23">
        <f t="shared" si="2"/>
        <v>0</v>
      </c>
      <c r="F10" s="23">
        <f t="shared" si="3"/>
        <v>0</v>
      </c>
      <c r="G10" s="23">
        <f t="shared" si="4"/>
        <v>0</v>
      </c>
      <c r="M10" s="17"/>
    </row>
    <row r="11" spans="1:13" x14ac:dyDescent="0.25">
      <c r="A11" s="22" t="str">
        <f>'Cumulative data'!J2</f>
        <v>Period 8</v>
      </c>
      <c r="B11" s="19">
        <f>'Cumulative data'!J22+'Cumulative data'!J24</f>
        <v>0</v>
      </c>
      <c r="C11" s="23">
        <f t="shared" si="0"/>
        <v>0</v>
      </c>
      <c r="D11" s="23">
        <f t="shared" si="1"/>
        <v>0</v>
      </c>
      <c r="E11" s="23">
        <f t="shared" si="2"/>
        <v>0</v>
      </c>
      <c r="F11" s="23">
        <f t="shared" si="3"/>
        <v>0</v>
      </c>
      <c r="G11" s="23">
        <f t="shared" si="4"/>
        <v>0</v>
      </c>
      <c r="M11" s="17"/>
    </row>
    <row r="12" spans="1:13" x14ac:dyDescent="0.25">
      <c r="A12" s="22" t="str">
        <f>'Cumulative data'!K2</f>
        <v>Period 9</v>
      </c>
      <c r="B12" s="19">
        <f>'Cumulative data'!K22+'Cumulative data'!K24</f>
        <v>0</v>
      </c>
      <c r="C12" s="23">
        <f t="shared" si="0"/>
        <v>0</v>
      </c>
      <c r="D12" s="23">
        <f t="shared" si="1"/>
        <v>0</v>
      </c>
      <c r="E12" s="23">
        <f t="shared" si="2"/>
        <v>0</v>
      </c>
      <c r="F12" s="23">
        <f t="shared" si="3"/>
        <v>0</v>
      </c>
      <c r="G12" s="23">
        <f t="shared" si="4"/>
        <v>0</v>
      </c>
      <c r="M12" s="17"/>
    </row>
    <row r="13" spans="1:13" x14ac:dyDescent="0.25">
      <c r="A13" s="22" t="str">
        <f>'Cumulative data'!L2</f>
        <v>Period 10</v>
      </c>
      <c r="B13" s="19">
        <f>'Cumulative data'!L22+'Cumulative data'!L24</f>
        <v>0</v>
      </c>
      <c r="C13" s="23">
        <f t="shared" si="0"/>
        <v>0</v>
      </c>
      <c r="D13" s="23">
        <f t="shared" si="1"/>
        <v>0</v>
      </c>
      <c r="E13" s="23">
        <f t="shared" si="2"/>
        <v>0</v>
      </c>
      <c r="F13" s="23">
        <f t="shared" si="3"/>
        <v>0</v>
      </c>
      <c r="G13" s="23">
        <f t="shared" si="4"/>
        <v>0</v>
      </c>
      <c r="M13" s="17"/>
    </row>
    <row r="14" spans="1:13" x14ac:dyDescent="0.25">
      <c r="A14" s="22" t="str">
        <f>'Cumulative data'!M2</f>
        <v>Period 11</v>
      </c>
      <c r="B14" s="19">
        <f>'Cumulative data'!M22+'Cumulative data'!M24</f>
        <v>0</v>
      </c>
      <c r="C14" s="23">
        <f t="shared" si="0"/>
        <v>0</v>
      </c>
      <c r="D14" s="23">
        <f t="shared" si="1"/>
        <v>0</v>
      </c>
      <c r="E14" s="23">
        <f t="shared" si="2"/>
        <v>0</v>
      </c>
      <c r="F14" s="23">
        <f t="shared" si="3"/>
        <v>0</v>
      </c>
      <c r="G14" s="23">
        <f t="shared" si="4"/>
        <v>0</v>
      </c>
      <c r="M14" s="17"/>
    </row>
    <row r="15" spans="1:13" x14ac:dyDescent="0.25">
      <c r="A15" s="22" t="str">
        <f>'Cumulative data'!N2</f>
        <v>Period 12</v>
      </c>
      <c r="B15" s="19">
        <f>'Cumulative data'!N22+'Cumulative data'!N24</f>
        <v>0</v>
      </c>
      <c r="C15" s="23">
        <f t="shared" si="0"/>
        <v>0</v>
      </c>
      <c r="D15" s="23">
        <f t="shared" si="1"/>
        <v>0</v>
      </c>
      <c r="E15" s="23">
        <f t="shared" si="2"/>
        <v>0</v>
      </c>
      <c r="F15" s="23">
        <f t="shared" si="3"/>
        <v>0</v>
      </c>
      <c r="G15" s="23">
        <f t="shared" si="4"/>
        <v>0</v>
      </c>
      <c r="M15" s="17"/>
    </row>
  </sheetData>
  <pageMargins left="0.7" right="0.7" top="0.75" bottom="0.75" header="0.3" footer="0.3"/>
  <pageSetup paperSize="9" orientation="portrait" r:id="rId1"/>
  <ignoredErrors>
    <ignoredError sqref="A4:A6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/>
  </sheetViews>
  <sheetFormatPr defaultRowHeight="15" x14ac:dyDescent="0.25"/>
  <cols>
    <col min="2" max="2" width="14" bestFit="1" customWidth="1"/>
    <col min="3" max="3" width="11.42578125" bestFit="1" customWidth="1"/>
    <col min="4" max="4" width="12.7109375" bestFit="1" customWidth="1"/>
    <col min="5" max="5" width="18" bestFit="1" customWidth="1"/>
  </cols>
  <sheetData>
    <row r="1" spans="1:5" x14ac:dyDescent="0.25">
      <c r="A1" t="s">
        <v>12</v>
      </c>
      <c r="B1" t="s">
        <v>2</v>
      </c>
      <c r="C1" t="s">
        <v>29</v>
      </c>
      <c r="D1" t="s">
        <v>33</v>
      </c>
      <c r="E1" t="s">
        <v>31</v>
      </c>
    </row>
    <row r="2" spans="1:5" x14ac:dyDescent="0.25">
      <c r="A2" t="s">
        <v>15</v>
      </c>
      <c r="B2" t="s">
        <v>3</v>
      </c>
      <c r="C2" t="s">
        <v>30</v>
      </c>
      <c r="D2" t="s">
        <v>38</v>
      </c>
      <c r="E2" t="s">
        <v>35</v>
      </c>
    </row>
    <row r="3" spans="1:5" x14ac:dyDescent="0.25">
      <c r="A3" t="s">
        <v>13</v>
      </c>
      <c r="B3" t="s">
        <v>44</v>
      </c>
      <c r="C3" t="s">
        <v>31</v>
      </c>
      <c r="D3" t="s">
        <v>39</v>
      </c>
      <c r="E3" t="s">
        <v>36</v>
      </c>
    </row>
    <row r="4" spans="1:5" x14ac:dyDescent="0.25">
      <c r="C4" t="s">
        <v>32</v>
      </c>
      <c r="D4" t="s">
        <v>34</v>
      </c>
      <c r="E4" t="s">
        <v>32</v>
      </c>
    </row>
    <row r="5" spans="1:5" x14ac:dyDescent="0.25">
      <c r="E5" t="s">
        <v>34</v>
      </c>
    </row>
    <row r="6" spans="1:5" x14ac:dyDescent="0.25">
      <c r="E6" t="s">
        <v>44</v>
      </c>
    </row>
  </sheetData>
  <sheetProtection algorithmName="SHA-512" hashValue="zl72g8nem3WZap2VzPjNqdaoiNuBpypRZkfNFE7RdM07k1UmFM1vqgNPLItnZhjErlGcrRR9EWE0IWSsQFZWKA==" saltValue="d83eABTLlneysQzu6jwty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Gastroenteritis - front sheet</vt:lpstr>
      <vt:lpstr>Gastroenteritis - background</vt:lpstr>
      <vt:lpstr>Gastroenteritis data collection</vt:lpstr>
      <vt:lpstr>Gastroenteritis summary</vt:lpstr>
      <vt:lpstr>Cumulative data</vt:lpstr>
      <vt:lpstr>Run chart</vt:lpstr>
      <vt:lpstr>Gastroenteritis lists</vt:lpstr>
    </vt:vector>
  </TitlesOfParts>
  <Company>NHS Wirral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Rackham</dc:creator>
  <cp:lastModifiedBy>Oliver Rackham</cp:lastModifiedBy>
  <dcterms:created xsi:type="dcterms:W3CDTF">2018-02-06T08:50:48Z</dcterms:created>
  <dcterms:modified xsi:type="dcterms:W3CDTF">2020-01-16T20:31:54Z</dcterms:modified>
</cp:coreProperties>
</file>