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Clinical Standards &amp; Quality Improvement\6_1 QUALITY IMPROVEMENT\5. QI Central\Scores &amp; Certificates\Submissions Under Review\"/>
    </mc:Choice>
  </mc:AlternateContent>
  <xr:revisionPtr revIDLastSave="0" documentId="8_{9CDC37A3-AE09-4BC3-B0D8-FCE89FAABE56}" xr6:coauthVersionLast="44" xr6:coauthVersionMax="44" xr10:uidLastSave="{00000000-0000-0000-0000-000000000000}"/>
  <bookViews>
    <workbookView xWindow="690" yWindow="780" windowWidth="28110" windowHeight="12225" activeTab="3" xr2:uid="{00000000-000D-0000-FFFF-FFFF00000000}"/>
  </bookViews>
  <sheets>
    <sheet name="Sepsis - front sheet" sheetId="4" r:id="rId1"/>
    <sheet name="Sepsis - background" sheetId="8" r:id="rId2"/>
    <sheet name="Sepsis - data collection" sheetId="1" r:id="rId3"/>
    <sheet name="Sepsis baseline data" sheetId="2" r:id="rId4"/>
    <sheet name="Cumulative data" sheetId="6" r:id="rId5"/>
    <sheet name="Run chart" sheetId="7" r:id="rId6"/>
    <sheet name="Sepsis lists" sheetId="3" r:id="rId7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" i="7" l="1"/>
  <c r="A14" i="7"/>
  <c r="A13" i="7"/>
  <c r="A12" i="7"/>
  <c r="A11" i="7"/>
  <c r="A10" i="7"/>
  <c r="A9" i="7"/>
  <c r="A8" i="7"/>
  <c r="A7" i="7"/>
  <c r="A6" i="7"/>
  <c r="A5" i="7"/>
  <c r="A4" i="7"/>
  <c r="B4" i="7"/>
  <c r="B15" i="7"/>
  <c r="B14" i="7"/>
  <c r="B13" i="7"/>
  <c r="B12" i="7"/>
  <c r="B11" i="7"/>
  <c r="B10" i="7"/>
  <c r="B9" i="7"/>
  <c r="B8" i="7"/>
  <c r="B7" i="7"/>
  <c r="B6" i="7"/>
  <c r="B5" i="7"/>
  <c r="C5" i="7"/>
  <c r="D5" i="7"/>
  <c r="G5" i="7"/>
  <c r="E5" i="7"/>
  <c r="F5" i="7"/>
  <c r="C6" i="7"/>
  <c r="D6" i="7"/>
  <c r="G6" i="7"/>
  <c r="F6" i="7"/>
  <c r="E6" i="7"/>
  <c r="C7" i="7"/>
  <c r="D7" i="7"/>
  <c r="G7" i="7"/>
  <c r="E7" i="7"/>
  <c r="C8" i="7"/>
  <c r="D8" i="7"/>
  <c r="G8" i="7"/>
  <c r="E8" i="7"/>
  <c r="F8" i="7"/>
  <c r="C9" i="7"/>
  <c r="D9" i="7"/>
  <c r="G9" i="7"/>
  <c r="E9" i="7"/>
  <c r="F9" i="7"/>
  <c r="C10" i="7"/>
  <c r="D10" i="7"/>
  <c r="G10" i="7"/>
  <c r="F10" i="7"/>
  <c r="E10" i="7"/>
  <c r="C11" i="7"/>
  <c r="D11" i="7"/>
  <c r="G11" i="7"/>
  <c r="E11" i="7"/>
  <c r="C12" i="7"/>
  <c r="D12" i="7"/>
  <c r="G12" i="7"/>
  <c r="E12" i="7"/>
  <c r="F12" i="7"/>
  <c r="C13" i="7"/>
  <c r="D13" i="7"/>
  <c r="G13" i="7"/>
  <c r="E13" i="7"/>
  <c r="F13" i="7"/>
  <c r="C14" i="7"/>
  <c r="D14" i="7"/>
  <c r="G14" i="7"/>
  <c r="F14" i="7"/>
  <c r="E14" i="7"/>
  <c r="C15" i="7"/>
  <c r="D15" i="7"/>
  <c r="G15" i="7"/>
  <c r="E15" i="7"/>
  <c r="G4" i="7"/>
  <c r="D4" i="7"/>
  <c r="C4" i="7"/>
  <c r="D31" i="6"/>
  <c r="E31" i="6"/>
  <c r="F31" i="6"/>
  <c r="G31" i="6"/>
  <c r="H31" i="6"/>
  <c r="I31" i="6"/>
  <c r="J31" i="6"/>
  <c r="K31" i="6"/>
  <c r="L31" i="6"/>
  <c r="M31" i="6"/>
  <c r="N31" i="6"/>
  <c r="F15" i="7"/>
  <c r="F11" i="7"/>
  <c r="F7" i="7"/>
  <c r="F4" i="7"/>
  <c r="E4" i="7"/>
  <c r="C3" i="2"/>
  <c r="C31" i="6"/>
  <c r="C29" i="2"/>
  <c r="C28" i="2"/>
  <c r="C26" i="2"/>
  <c r="D27" i="2"/>
  <c r="C27" i="2"/>
  <c r="D28" i="2"/>
  <c r="C25" i="2"/>
  <c r="C23" i="2"/>
  <c r="C24" i="2"/>
  <c r="C22" i="2"/>
  <c r="C20" i="2"/>
  <c r="D21" i="2"/>
  <c r="C21" i="2"/>
  <c r="C19" i="2"/>
  <c r="C17" i="2"/>
  <c r="C18" i="2"/>
  <c r="C16" i="2"/>
  <c r="C15" i="2"/>
  <c r="C13" i="2"/>
  <c r="C14" i="2"/>
  <c r="C12" i="2"/>
  <c r="C11" i="2"/>
  <c r="C10" i="2"/>
  <c r="C9" i="2"/>
  <c r="C8" i="2"/>
  <c r="C7" i="2"/>
  <c r="C6" i="2"/>
  <c r="C4" i="2"/>
  <c r="C5" i="2"/>
  <c r="C2" i="2"/>
  <c r="D6" i="2"/>
  <c r="D7" i="2"/>
  <c r="D3" i="2"/>
  <c r="D11" i="2"/>
  <c r="D14" i="2"/>
  <c r="D22" i="2"/>
  <c r="D12" i="2"/>
  <c r="D19" i="2"/>
  <c r="D18" i="2"/>
  <c r="D16" i="2"/>
  <c r="D23" i="2"/>
  <c r="D24" i="2"/>
  <c r="D13" i="2"/>
  <c r="D26" i="2"/>
  <c r="D25" i="2"/>
  <c r="D17" i="2"/>
  <c r="D15" i="2"/>
  <c r="D20" i="2"/>
  <c r="D9" i="2"/>
  <c r="D29" i="2"/>
  <c r="D10" i="2"/>
  <c r="D8" i="2"/>
  <c r="D5" i="2"/>
  <c r="D4" i="2"/>
</calcChain>
</file>

<file path=xl/sharedStrings.xml><?xml version="1.0" encoding="utf-8"?>
<sst xmlns="http://schemas.openxmlformats.org/spreadsheetml/2006/main" count="202" uniqueCount="122">
  <si>
    <t>Sepsis</t>
  </si>
  <si>
    <t>Patient number</t>
  </si>
  <si>
    <t>Age</t>
  </si>
  <si>
    <t>PEWS used</t>
  </si>
  <si>
    <t>Senior review</t>
  </si>
  <si>
    <t>Risk assigned</t>
  </si>
  <si>
    <t>Blood tests taken</t>
  </si>
  <si>
    <t>Lactate checked</t>
  </si>
  <si>
    <t>Fluid bolus</t>
  </si>
  <si>
    <t>Antibiotics &lt;1h</t>
  </si>
  <si>
    <t>Diagnosis / Treatment decision recorded</t>
  </si>
  <si>
    <t>Yes</t>
  </si>
  <si>
    <t>No</t>
  </si>
  <si>
    <t>N/A</t>
  </si>
  <si>
    <t>5 to 11</t>
  </si>
  <si>
    <t>12 to 16</t>
  </si>
  <si>
    <t>0 to 4</t>
  </si>
  <si>
    <t>Moderate - within 1 hour</t>
  </si>
  <si>
    <t>Moderate - not within 1 hour</t>
  </si>
  <si>
    <t>Severe - immediate</t>
  </si>
  <si>
    <t>Severe - not immediate</t>
  </si>
  <si>
    <t>No moderate or severe risk factors</t>
  </si>
  <si>
    <t>N/A - not severe risk</t>
  </si>
  <si>
    <t>N/A - not moderate or severe risk</t>
  </si>
  <si>
    <t>PEWS</t>
  </si>
  <si>
    <t>Total</t>
  </si>
  <si>
    <t>Pre-existing risk factors recorded</t>
  </si>
  <si>
    <t>Assigned risk according to NICE algorithm</t>
  </si>
  <si>
    <t>Senior review within target timescale</t>
  </si>
  <si>
    <t>Blood tests taken in accordance with guideline</t>
  </si>
  <si>
    <t>Lactate measured</t>
  </si>
  <si>
    <t>Fluid bolus within 1 hour</t>
  </si>
  <si>
    <t>Antibiotics within 1 hour</t>
  </si>
  <si>
    <t>Aim</t>
  </si>
  <si>
    <t>To assess compliance against key (NICE) sepsis standards</t>
  </si>
  <si>
    <t>Method</t>
  </si>
  <si>
    <t>Prospective cohort of 20 attendances to children’s ward / assessment area / emergency department</t>
  </si>
  <si>
    <t>Data</t>
  </si>
  <si>
    <t>Age (assign to age band 0-5, 5-12, 12-17)</t>
  </si>
  <si>
    <t>PEWS score used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</si>
  <si>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>Immediate for high risk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</si>
  <si>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>Within 1 hour for moderate risk</t>
    </r>
  </si>
  <si>
    <t>Severe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</si>
  <si>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>Blood tests taken in accordance with guideline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</si>
  <si>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>Immediate clinical review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</si>
  <si>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>Lactate measured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</si>
  <si>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>Fluid bolus given within one hour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</si>
  <si>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>antibiotics given within one hour</t>
    </r>
  </si>
  <si>
    <t>Moderate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</si>
  <si>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>blood tests taken in accordance with guidelines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</si>
  <si>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>clinical review within one hour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</si>
  <si>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>treatment decision following review recorded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</si>
  <si>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>lactate measured</t>
    </r>
  </si>
  <si>
    <t>Mild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</si>
  <si>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>no blood tests done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</si>
  <si>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>diagnosis made</t>
    </r>
  </si>
  <si>
    <t>Complete the worksheet - "Sepsis - data collection"</t>
  </si>
  <si>
    <t>Only use the drop down boxes</t>
  </si>
  <si>
    <t>Risk</t>
  </si>
  <si>
    <t>Risk factors recorded</t>
  </si>
  <si>
    <t>Risk assigned according to NICE algorithm</t>
  </si>
  <si>
    <t>Your summary with totals and graphs will display in "Sepsis summary"</t>
  </si>
  <si>
    <t>How to use this sheet</t>
  </si>
  <si>
    <t>These can be combined in the "Cumulative data" tab for cumulative data to generate run charts</t>
  </si>
  <si>
    <t>Median</t>
  </si>
  <si>
    <t>Sigma</t>
  </si>
  <si>
    <t>LCL</t>
  </si>
  <si>
    <t>UCL</t>
  </si>
  <si>
    <t>Enter percentages to create a run chart</t>
  </si>
  <si>
    <t>Date</t>
  </si>
  <si>
    <t>Mean</t>
  </si>
  <si>
    <t>Run chart - example for pre-existing risk factors recorded</t>
  </si>
  <si>
    <t>Sepsis baseline data</t>
  </si>
  <si>
    <t>Period 1</t>
  </si>
  <si>
    <t>Period 2</t>
  </si>
  <si>
    <t>Period 3</t>
  </si>
  <si>
    <t>Period 4</t>
  </si>
  <si>
    <t>Period 5</t>
  </si>
  <si>
    <t>Period 6</t>
  </si>
  <si>
    <t>Period 7</t>
  </si>
  <si>
    <t>Period 8</t>
  </si>
  <si>
    <t>Period 9</t>
  </si>
  <si>
    <t>Period 10</t>
  </si>
  <si>
    <t>Period 11</t>
  </si>
  <si>
    <t>Period 12</t>
  </si>
  <si>
    <t>Edit "Period" as required - either periods or dates</t>
  </si>
  <si>
    <t>The run chart worksheet is "unprotected". If you change any fields other than column B, the calculations and run chart may no longer be correct</t>
  </si>
  <si>
    <t>alternatively, enter your QI data into the "run chart" tab to generate a run chart with baseline median and control limits</t>
  </si>
  <si>
    <r>
      <t>·</t>
    </r>
    <r>
      <rPr>
        <sz val="12"/>
        <color theme="1"/>
        <rFont val="Times New Roman"/>
        <family val="1"/>
      </rPr>
      <t>   </t>
    </r>
    <r>
      <rPr>
        <sz val="12"/>
        <color theme="1"/>
        <rFont val="Calibri"/>
        <family val="2"/>
        <scheme val="minor"/>
      </rPr>
      <t>      For the example measure, this will generate a run chart automatically, or</t>
    </r>
  </si>
  <si>
    <t>from which you can generate run charts to show the effect of your QI measures</t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</si>
  <si>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 xml:space="preserve">When you have completed more than one cycle of data collection, these can be combined in the cumulative data tab, 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</si>
  <si>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This will automatically create graphs of your baseline data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</si>
  <si>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Only use the drop down boxes</t>
    </r>
  </si>
  <si>
    <t>Data collection spreadsheet:</t>
  </si>
  <si>
    <t>A standardised dataset, with brief methodology.</t>
  </si>
  <si>
    <t>DESCRIPTION</t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</si>
  <si>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If successful, the RCPCH could consider managing data analysis centrally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</si>
  <si>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In time, it may be possible for interested paediatricians to co-ordinate data collection and even analysis nationally.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</si>
  <si>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To develop a dataset where it would be possible to select one or some of the parts.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</si>
  <si>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To facilitate QI work across larger footprints (networks or regions) with standard methodology.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</si>
  <si>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To allow peer benchmarking, shared learning and collaboration.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</si>
  <si>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To identify areas for improvement in clinical care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</si>
  <si>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To improve adherence to the NICE guidance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</si>
  <si>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To develop standardised methodology and dataset for data collection and analysis, in keeping with already agreed national standards of care.</t>
    </r>
  </si>
  <si>
    <r>
      <t>AIMS</t>
    </r>
    <r>
      <rPr>
        <sz val="12"/>
        <color theme="1"/>
        <rFont val="Calibri"/>
        <family val="2"/>
        <scheme val="minor"/>
      </rPr>
      <t>. What are the main aims of the tool?</t>
    </r>
  </si>
  <si>
    <t>For many other audits, they are not, despite national guidance being available.</t>
  </si>
  <si>
    <t>For the funded national audits, these outcomes and datasets are agreed.</t>
  </si>
  <si>
    <t>With a move to embed quality improvement into everyday work, it is vital that we are able to compare our outcomes with others, and to share and develop improvement opportunities between units / hospitals.</t>
  </si>
  <si>
    <t>What we wanted to do is to enable Quality Improvement in Paediatrics, by facilitating standardised comparison of practice.</t>
  </si>
  <si>
    <t>You know how we can struggle to complete meaningful audit, completing the cycle, to improve care?</t>
  </si>
  <si>
    <t>Background Information and rationale</t>
  </si>
  <si>
    <t>NICE have produced clinical guidance (NG51) to ensure that healthcare systems in all clinical settings consider sepsis</t>
  </si>
  <si>
    <t>as an immediate life-threatening condition that should be recognised and trated as an emergency.</t>
  </si>
  <si>
    <t>Sepsis is a leading cause of avoidable death in the UK, and is difficult to diagnose with certainty.</t>
  </si>
  <si>
    <r>
      <t xml:space="preserve">The </t>
    </r>
    <r>
      <rPr>
        <b/>
        <sz val="12"/>
        <color theme="1"/>
        <rFont val="Calibri"/>
        <family val="2"/>
        <scheme val="minor"/>
      </rPr>
      <t>GOALS</t>
    </r>
    <r>
      <rPr>
        <sz val="12"/>
        <color theme="1"/>
        <rFont val="Calibri"/>
        <family val="2"/>
        <scheme val="minor"/>
      </rPr>
      <t xml:space="preserve"> of this tool are taken from the NICE quality standard (QS161) for sepsis</t>
    </r>
  </si>
  <si>
    <t>QS1 People with suspected sepsis are assessed using a structured set of observations to stratify risk of severe illness or death.</t>
  </si>
  <si>
    <t>QS2 People with suspected sepsis in acute hospital settings and at least 1 of the criteria indicating high risk of severe illness or death, have the first dose of intravenous antibiotics and a review by a senior clinical decision-maker within 1 hour of risk being stratified</t>
  </si>
  <si>
    <t>QS3 People with suspected sepsis in acute hospital settings who need treatment to restore cardiovascular stability have an intravenous fluid bolus within 1 hour of risk being stratified.</t>
  </si>
  <si>
    <t>QS4 People with suspected sepsis in acute hospital settings who receive intravenous antibiotics or fluid bolus are seen by a consultant if their condition fails to respond within 1 hour of initial treatment</t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</si>
  <si>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Complete the worksheet - Sepsis - data collection"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</si>
  <si>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Your summary will display in " Sepsis summary"</t>
    </r>
  </si>
  <si>
    <t>(The "Sepsis lists” tab is purely there to help the spreadsheet function)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</si>
</sst>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7"/>
      <color theme="1"/>
      <name val="Times New Roman"/>
      <family val="1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Symbol"/>
      <family val="1"/>
      <charset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1" fillId="0" borderId="0"/>
  </cellStyleXfs>
  <cellXfs count="30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5"/>
    </xf>
    <xf numFmtId="0" fontId="7" fillId="0" borderId="0" xfId="0" applyFont="1" applyAlignment="1">
      <alignment horizontal="center" vertical="center"/>
    </xf>
    <xf numFmtId="9" fontId="0" fillId="0" borderId="0" xfId="1" applyFont="1"/>
    <xf numFmtId="0" fontId="8" fillId="0" borderId="0" xfId="0" applyFont="1"/>
    <xf numFmtId="0" fontId="9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Protection="1"/>
    <xf numFmtId="0" fontId="1" fillId="0" borderId="0" xfId="0" applyFont="1" applyProtection="1"/>
    <xf numFmtId="164" fontId="8" fillId="0" borderId="0" xfId="0" applyNumberFormat="1" applyFont="1" applyProtection="1"/>
    <xf numFmtId="164" fontId="0" fillId="0" borderId="0" xfId="0" applyNumberFormat="1" applyProtection="1">
      <protection locked="0"/>
    </xf>
    <xf numFmtId="9" fontId="0" fillId="0" borderId="0" xfId="1" applyFont="1" applyProtection="1">
      <protection locked="0"/>
    </xf>
    <xf numFmtId="9" fontId="0" fillId="0" borderId="0" xfId="1" applyFont="1" applyProtection="1"/>
    <xf numFmtId="0" fontId="10" fillId="0" borderId="0" xfId="0" applyFont="1" applyProtection="1">
      <protection locked="0"/>
    </xf>
    <xf numFmtId="0" fontId="0" fillId="0" borderId="0" xfId="0" applyAlignment="1" applyProtection="1"/>
    <xf numFmtId="9" fontId="0" fillId="0" borderId="0" xfId="0" applyNumberFormat="1" applyProtection="1"/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'Sepsis baseline data'!$A$3:$B$5</c:f>
              <c:multiLvlStrCache>
                <c:ptCount val="3"/>
                <c:lvl>
                  <c:pt idx="0">
                    <c:v>0 to 4</c:v>
                  </c:pt>
                  <c:pt idx="1">
                    <c:v>5 to 11</c:v>
                  </c:pt>
                  <c:pt idx="2">
                    <c:v>12 to 16</c:v>
                  </c:pt>
                </c:lvl>
                <c:lvl>
                  <c:pt idx="0">
                    <c:v>Age</c:v>
                  </c:pt>
                </c:lvl>
              </c:multiLvlStrCache>
            </c:multiLvlStrRef>
          </c:cat>
          <c:val>
            <c:numRef>
              <c:f>'Sepsis baseline data'!$C$3:$C$5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53-4527-96AD-98FF7BF88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1846800"/>
        <c:axId val="371850080"/>
      </c:barChart>
      <c:catAx>
        <c:axId val="37184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850080"/>
        <c:crosses val="autoZero"/>
        <c:auto val="1"/>
        <c:lblAlgn val="ctr"/>
        <c:lblOffset val="100"/>
        <c:noMultiLvlLbl val="0"/>
      </c:catAx>
      <c:valAx>
        <c:axId val="37185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84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Antibiotics within 1 hour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C1-423B-8D83-F86AA83A69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C1-423B-8D83-F86AA83A699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BC1-423B-8D83-F86AA83A699B}"/>
              </c:ext>
            </c:extLst>
          </c:dPt>
          <c:cat>
            <c:multiLvlStrRef>
              <c:f>'Sepsis baseline data'!$A$25:$B$27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N/A</c:v>
                  </c:pt>
                </c:lvl>
                <c:lvl>
                  <c:pt idx="0">
                    <c:v>Antibiotics within 1 hour</c:v>
                  </c:pt>
                </c:lvl>
              </c:multiLvlStrCache>
            </c:multiLvlStrRef>
          </c:cat>
          <c:val>
            <c:numRef>
              <c:f>'Sepsis baseline data'!$C$25:$C$27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D6-4D57-BAD9-10F50F48F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Diagnosis / Treatment decision recorded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E9-4656-A2B6-3267536C45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E9-4656-A2B6-3267536C450B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'Sepsis baseline data'!$A$28:$B$29</c15:sqref>
                  </c15:fullRef>
                  <c15:levelRef>
                    <c15:sqref>'Sepsis baseline data'!$B$28:$B$29</c15:sqref>
                  </c15:levelRef>
                </c:ext>
              </c:extLst>
              <c:f>'Sepsis baseline data'!$B$28:$B$29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'Sepsis baseline data'!$C$28:$C$29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4E-492B-BB8A-C5180EA3B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Example run chart for recording of risk factors with mean and upper and lower control limits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'Run chart'!$B$3</c:f>
              <c:strCache>
                <c:ptCount val="1"/>
                <c:pt idx="0">
                  <c:v>Risk factors recorded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'Run chart'!$A$4:$A$15</c:f>
              <c:strCache>
                <c:ptCount val="12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Period 4</c:v>
                </c:pt>
                <c:pt idx="4">
                  <c:v>Period 5</c:v>
                </c:pt>
                <c:pt idx="5">
                  <c:v>Period 6</c:v>
                </c:pt>
                <c:pt idx="6">
                  <c:v>Period 7</c:v>
                </c:pt>
                <c:pt idx="7">
                  <c:v>Period 8</c:v>
                </c:pt>
                <c:pt idx="8">
                  <c:v>Period 9</c:v>
                </c:pt>
                <c:pt idx="9">
                  <c:v>Period 10</c:v>
                </c:pt>
                <c:pt idx="10">
                  <c:v>Period 11</c:v>
                </c:pt>
                <c:pt idx="11">
                  <c:v>Period 12</c:v>
                </c:pt>
              </c:strCache>
            </c:strRef>
          </c:cat>
          <c:val>
            <c:numRef>
              <c:f>'Run chart'!$B$4:$B$15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E2-4790-8129-315AB404FFFA}"/>
            </c:ext>
          </c:extLst>
        </c:ser>
        <c:ser>
          <c:idx val="1"/>
          <c:order val="1"/>
          <c:tx>
            <c:strRef>
              <c:f>'Run chart'!$D$3</c:f>
              <c:strCache>
                <c:ptCount val="1"/>
                <c:pt idx="0">
                  <c:v>Mean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'Run chart'!$A$4:$A$15</c:f>
              <c:strCache>
                <c:ptCount val="12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Period 4</c:v>
                </c:pt>
                <c:pt idx="4">
                  <c:v>Period 5</c:v>
                </c:pt>
                <c:pt idx="5">
                  <c:v>Period 6</c:v>
                </c:pt>
                <c:pt idx="6">
                  <c:v>Period 7</c:v>
                </c:pt>
                <c:pt idx="7">
                  <c:v>Period 8</c:v>
                </c:pt>
                <c:pt idx="8">
                  <c:v>Period 9</c:v>
                </c:pt>
                <c:pt idx="9">
                  <c:v>Period 10</c:v>
                </c:pt>
                <c:pt idx="10">
                  <c:v>Period 11</c:v>
                </c:pt>
                <c:pt idx="11">
                  <c:v>Period 12</c:v>
                </c:pt>
              </c:strCache>
            </c:strRef>
          </c:cat>
          <c:val>
            <c:numRef>
              <c:f>'Run chart'!$D$4:$D$15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E2-4790-8129-315AB404FFFA}"/>
            </c:ext>
          </c:extLst>
        </c:ser>
        <c:ser>
          <c:idx val="2"/>
          <c:order val="2"/>
          <c:tx>
            <c:strRef>
              <c:f>'Run chart'!$E$3</c:f>
              <c:strCache>
                <c:ptCount val="1"/>
                <c:pt idx="0">
                  <c:v>UCL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'Run chart'!$A$4:$A$15</c:f>
              <c:strCache>
                <c:ptCount val="12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Period 4</c:v>
                </c:pt>
                <c:pt idx="4">
                  <c:v>Period 5</c:v>
                </c:pt>
                <c:pt idx="5">
                  <c:v>Period 6</c:v>
                </c:pt>
                <c:pt idx="6">
                  <c:v>Period 7</c:v>
                </c:pt>
                <c:pt idx="7">
                  <c:v>Period 8</c:v>
                </c:pt>
                <c:pt idx="8">
                  <c:v>Period 9</c:v>
                </c:pt>
                <c:pt idx="9">
                  <c:v>Period 10</c:v>
                </c:pt>
                <c:pt idx="10">
                  <c:v>Period 11</c:v>
                </c:pt>
                <c:pt idx="11">
                  <c:v>Period 12</c:v>
                </c:pt>
              </c:strCache>
            </c:strRef>
          </c:cat>
          <c:val>
            <c:numRef>
              <c:f>'Run chart'!$E$4:$E$15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E2-4790-8129-315AB404FFFA}"/>
            </c:ext>
          </c:extLst>
        </c:ser>
        <c:ser>
          <c:idx val="3"/>
          <c:order val="3"/>
          <c:tx>
            <c:strRef>
              <c:f>'Run chart'!$F$3</c:f>
              <c:strCache>
                <c:ptCount val="1"/>
                <c:pt idx="0">
                  <c:v>LCL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'Run chart'!$A$4:$A$15</c:f>
              <c:strCache>
                <c:ptCount val="12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Period 4</c:v>
                </c:pt>
                <c:pt idx="4">
                  <c:v>Period 5</c:v>
                </c:pt>
                <c:pt idx="5">
                  <c:v>Period 6</c:v>
                </c:pt>
                <c:pt idx="6">
                  <c:v>Period 7</c:v>
                </c:pt>
                <c:pt idx="7">
                  <c:v>Period 8</c:v>
                </c:pt>
                <c:pt idx="8">
                  <c:v>Period 9</c:v>
                </c:pt>
                <c:pt idx="9">
                  <c:v>Period 10</c:v>
                </c:pt>
                <c:pt idx="10">
                  <c:v>Period 11</c:v>
                </c:pt>
                <c:pt idx="11">
                  <c:v>Period 12</c:v>
                </c:pt>
              </c:strCache>
            </c:strRef>
          </c:cat>
          <c:val>
            <c:numRef>
              <c:f>'Run chart'!$F$4:$F$15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E2-4790-8129-315AB404F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830256"/>
        <c:axId val="405830584"/>
      </c:lineChart>
      <c:catAx>
        <c:axId val="40583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830584"/>
        <c:crosses val="autoZero"/>
        <c:auto val="1"/>
        <c:lblAlgn val="ctr"/>
        <c:lblOffset val="100"/>
        <c:noMultiLvlLbl val="1"/>
      </c:catAx>
      <c:valAx>
        <c:axId val="405830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83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PEWS recorded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F7A-4320-9EF2-DA52922737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F7A-4320-9EF2-DA5292273736}"/>
              </c:ext>
            </c:extLst>
          </c:dPt>
          <c:cat>
            <c:multiLvlStrRef>
              <c:f>'Sepsis baseline data'!$A$6:$B$7</c:f>
              <c:multiLvlStrCache>
                <c:ptCount val="2"/>
                <c:lvl>
                  <c:pt idx="0">
                    <c:v>Yes</c:v>
                  </c:pt>
                  <c:pt idx="1">
                    <c:v>No</c:v>
                  </c:pt>
                </c:lvl>
                <c:lvl>
                  <c:pt idx="0">
                    <c:v>PEWS</c:v>
                  </c:pt>
                </c:lvl>
              </c:multiLvlStrCache>
            </c:multiLvlStrRef>
          </c:cat>
          <c:val>
            <c:numRef>
              <c:f>'Sepsis baseline data'!$C$6:$C$7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B-4B41-B430-C1EE17BFA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Pre-existing risk factors recorded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9B6-4F78-B3E8-39F77E0DFD5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9B6-4F78-B3E8-39F77E0DFD5E}"/>
              </c:ext>
            </c:extLst>
          </c:dPt>
          <c:cat>
            <c:multiLvlStrRef>
              <c:f>'Sepsis baseline data'!$A$8:$B$9</c:f>
              <c:multiLvlStrCache>
                <c:ptCount val="2"/>
                <c:lvl>
                  <c:pt idx="0">
                    <c:v>Yes</c:v>
                  </c:pt>
                  <c:pt idx="1">
                    <c:v>No</c:v>
                  </c:pt>
                </c:lvl>
                <c:lvl>
                  <c:pt idx="0">
                    <c:v>Pre-existing risk factors recorded</c:v>
                  </c:pt>
                </c:lvl>
              </c:multiLvlStrCache>
            </c:multiLvlStrRef>
          </c:cat>
          <c:val>
            <c:numRef>
              <c:f>'Sepsis baseline data'!$C$8:$C$9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C-4D24-BD02-3E3460DE6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Risk assigned according to NICE algorithm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D89-4710-9999-455CC5F009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D89-4710-9999-455CC5F00950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'Sepsis baseline data'!$A$10:$B$11</c15:sqref>
                  </c15:fullRef>
                  <c15:levelRef>
                    <c15:sqref>'Sepsis baseline data'!$B$10:$B$11</c15:sqref>
                  </c15:levelRef>
                </c:ext>
              </c:extLst>
              <c:f>'Sepsis baseline data'!$B$10:$B$11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'Sepsis baseline data'!$C$10:$C$11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4-44EF-9C4B-02EDBCF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Risk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11F-4B30-912F-1916E59D14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11F-4B30-912F-1916E59D14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11F-4B30-912F-1916E59D147D}"/>
              </c:ext>
            </c:extLst>
          </c:dPt>
          <c:cat>
            <c:multiLvlStrRef>
              <c:f>'Sepsis baseline data'!$A$12:$B$14</c:f>
              <c:multiLvlStrCache>
                <c:ptCount val="3"/>
                <c:lvl>
                  <c:pt idx="0">
                    <c:v>Mild</c:v>
                  </c:pt>
                  <c:pt idx="1">
                    <c:v>Moderate</c:v>
                  </c:pt>
                  <c:pt idx="2">
                    <c:v>Severe</c:v>
                  </c:pt>
                </c:lvl>
                <c:lvl>
                  <c:pt idx="0">
                    <c:v>Risk</c:v>
                  </c:pt>
                </c:lvl>
              </c:multiLvlStrCache>
            </c:multiLvlStrRef>
          </c:cat>
          <c:val>
            <c:numRef>
              <c:f>'Sepsis baseline data'!$C$12:$C$14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7E-4755-906F-6B70C5071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Senior review within target timescale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54-43E5-8EE1-2C86FAA72B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054-43E5-8EE1-2C86FAA72BE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'Sepsis baseline data'!$A$15:$B$16</c15:sqref>
                  </c15:fullRef>
                  <c15:levelRef>
                    <c15:sqref>'Sepsis baseline data'!$B$15:$B$16</c15:sqref>
                  </c15:levelRef>
                </c:ext>
              </c:extLst>
              <c:f>'Sepsis baseline data'!$B$15:$B$16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'Sepsis baseline data'!$C$15:$C$16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10-4158-8E62-7874AF781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Blood tests taken in accordance with guideline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C06-4514-9002-E3D117D679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C06-4514-9002-E3D117D67989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'Sepsis baseline data'!$A$17:$B$18</c15:sqref>
                  </c15:fullRef>
                  <c15:levelRef>
                    <c15:sqref>'Sepsis baseline data'!$B$17:$B$18</c15:sqref>
                  </c15:levelRef>
                </c:ext>
              </c:extLst>
              <c:f>'Sepsis baseline data'!$B$17:$B$18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'Sepsis baseline data'!$C$17:$C$18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5-4CCC-9B3D-8B29B131F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Lactate measured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C1A-43F0-A8D8-399F935CD0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C1A-43F0-A8D8-399F935CD04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C1A-43F0-A8D8-399F935CD04D}"/>
              </c:ext>
            </c:extLst>
          </c:dPt>
          <c:cat>
            <c:multiLvlStrRef>
              <c:f>'Sepsis baseline data'!$A$19:$B$21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N/A</c:v>
                  </c:pt>
                </c:lvl>
                <c:lvl>
                  <c:pt idx="0">
                    <c:v>Lactate measured</c:v>
                  </c:pt>
                </c:lvl>
              </c:multiLvlStrCache>
            </c:multiLvlStrRef>
          </c:cat>
          <c:val>
            <c:numRef>
              <c:f>'Sepsis baseline data'!$C$19:$C$21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0C-44C0-A7CD-1F52D34E5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Fluid bolus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041-4F50-8DD5-8E8731BCC3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041-4F50-8DD5-8E8731BCC3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041-4F50-8DD5-8E8731BCC378}"/>
              </c:ext>
            </c:extLst>
          </c:dPt>
          <c:cat>
            <c:multiLvlStrRef>
              <c:f>'Sepsis baseline data'!$A$22:$B$24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N/A</c:v>
                  </c:pt>
                </c:lvl>
                <c:lvl>
                  <c:pt idx="0">
                    <c:v>Fluid bolus within 1 hour</c:v>
                  </c:pt>
                </c:lvl>
              </c:multiLvlStrCache>
            </c:multiLvlStrRef>
          </c:cat>
          <c:val>
            <c:numRef>
              <c:f>'Sepsis baseline data'!$C$22:$C$24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8-445E-AF7A-5B2D9256A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0</xdr:row>
      <xdr:rowOff>223837</xdr:rowOff>
    </xdr:from>
    <xdr:to>
      <xdr:col>9</xdr:col>
      <xdr:colOff>19050</xdr:colOff>
      <xdr:row>12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12</xdr:row>
      <xdr:rowOff>142875</xdr:rowOff>
    </xdr:from>
    <xdr:to>
      <xdr:col>9</xdr:col>
      <xdr:colOff>9525</xdr:colOff>
      <xdr:row>22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600075</xdr:colOff>
      <xdr:row>23</xdr:row>
      <xdr:rowOff>171450</xdr:rowOff>
    </xdr:from>
    <xdr:to>
      <xdr:col>9</xdr:col>
      <xdr:colOff>0</xdr:colOff>
      <xdr:row>33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123825</xdr:colOff>
      <xdr:row>0</xdr:row>
      <xdr:rowOff>228600</xdr:rowOff>
    </xdr:from>
    <xdr:to>
      <xdr:col>14</xdr:col>
      <xdr:colOff>123825</xdr:colOff>
      <xdr:row>11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114300</xdr:colOff>
      <xdr:row>11</xdr:row>
      <xdr:rowOff>95250</xdr:rowOff>
    </xdr:from>
    <xdr:to>
      <xdr:col>14</xdr:col>
      <xdr:colOff>114300</xdr:colOff>
      <xdr:row>23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114300</xdr:colOff>
      <xdr:row>24</xdr:row>
      <xdr:rowOff>19050</xdr:rowOff>
    </xdr:from>
    <xdr:to>
      <xdr:col>14</xdr:col>
      <xdr:colOff>123825</xdr:colOff>
      <xdr:row>35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276225</xdr:colOff>
      <xdr:row>1</xdr:row>
      <xdr:rowOff>0</xdr:rowOff>
    </xdr:from>
    <xdr:to>
      <xdr:col>18</xdr:col>
      <xdr:colOff>485775</xdr:colOff>
      <xdr:row>11</xdr:row>
      <xdr:rowOff>57150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280987</xdr:colOff>
      <xdr:row>11</xdr:row>
      <xdr:rowOff>133350</xdr:rowOff>
    </xdr:from>
    <xdr:to>
      <xdr:col>18</xdr:col>
      <xdr:colOff>495300</xdr:colOff>
      <xdr:row>23</xdr:row>
      <xdr:rowOff>47625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276225</xdr:colOff>
      <xdr:row>23</xdr:row>
      <xdr:rowOff>161925</xdr:rowOff>
    </xdr:from>
    <xdr:to>
      <xdr:col>18</xdr:col>
      <xdr:colOff>514350</xdr:colOff>
      <xdr:row>34</xdr:row>
      <xdr:rowOff>28575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276225</xdr:colOff>
      <xdr:row>34</xdr:row>
      <xdr:rowOff>171450</xdr:rowOff>
    </xdr:from>
    <xdr:to>
      <xdr:col>19</xdr:col>
      <xdr:colOff>104775</xdr:colOff>
      <xdr:row>44</xdr:row>
      <xdr:rowOff>123825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133350</xdr:colOff>
      <xdr:row>36</xdr:row>
      <xdr:rowOff>47625</xdr:rowOff>
    </xdr:from>
    <xdr:to>
      <xdr:col>14</xdr:col>
      <xdr:colOff>152400</xdr:colOff>
      <xdr:row>47</xdr:row>
      <xdr:rowOff>161925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338136</xdr:colOff>
      <xdr:row>0</xdr:row>
      <xdr:rowOff>185737</xdr:rowOff>
    </xdr:from>
    <xdr:to>
      <xdr:col>16</xdr:col>
      <xdr:colOff>438149</xdr:colOff>
      <xdr:row>18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A36"/>
  <sheetViews>
    <sheetView workbookViewId="0"/>
  </sheetViews>
  <sheetFormatPr defaultRowHeight="15" x14ac:dyDescent="0.25"/>
  <cols>
    <col min="1" max="1" width="102.5703125" bestFit="1" customWidth="1"/>
  </cols>
  <sheetData>
    <row r="1" spans="1:1" ht="18" x14ac:dyDescent="0.25">
      <c r="A1" s="4" t="s">
        <v>0</v>
      </c>
    </row>
    <row r="2" spans="1:1" ht="15.75" x14ac:dyDescent="0.25">
      <c r="A2" s="9" t="s">
        <v>62</v>
      </c>
    </row>
    <row r="3" spans="1:1" ht="15.75" x14ac:dyDescent="0.25">
      <c r="A3" s="8" t="s">
        <v>56</v>
      </c>
    </row>
    <row r="4" spans="1:1" ht="15.75" x14ac:dyDescent="0.25">
      <c r="A4" s="8" t="s">
        <v>57</v>
      </c>
    </row>
    <row r="5" spans="1:1" ht="15.75" x14ac:dyDescent="0.25">
      <c r="A5" s="8" t="s">
        <v>61</v>
      </c>
    </row>
    <row r="6" spans="1:1" ht="15.75" x14ac:dyDescent="0.25">
      <c r="A6" s="8" t="s">
        <v>63</v>
      </c>
    </row>
    <row r="7" spans="1:1" ht="30.75" x14ac:dyDescent="0.25">
      <c r="A7" s="21" t="s">
        <v>86</v>
      </c>
    </row>
    <row r="9" spans="1:1" ht="15.75" x14ac:dyDescent="0.25">
      <c r="A9" s="1" t="s">
        <v>33</v>
      </c>
    </row>
    <row r="10" spans="1:1" x14ac:dyDescent="0.25">
      <c r="A10" s="2" t="s">
        <v>34</v>
      </c>
    </row>
    <row r="11" spans="1:1" x14ac:dyDescent="0.25">
      <c r="A11" s="2"/>
    </row>
    <row r="12" spans="1:1" ht="15.75" x14ac:dyDescent="0.25">
      <c r="A12" s="1" t="s">
        <v>35</v>
      </c>
    </row>
    <row r="13" spans="1:1" x14ac:dyDescent="0.25">
      <c r="A13" s="2" t="s">
        <v>36</v>
      </c>
    </row>
    <row r="14" spans="1:1" x14ac:dyDescent="0.25">
      <c r="A14" s="2"/>
    </row>
    <row r="15" spans="1:1" ht="15.75" x14ac:dyDescent="0.25">
      <c r="A15" s="1" t="s">
        <v>37</v>
      </c>
    </row>
    <row r="16" spans="1:1" x14ac:dyDescent="0.25">
      <c r="A16" s="2" t="s">
        <v>38</v>
      </c>
    </row>
    <row r="17" spans="1:1" x14ac:dyDescent="0.25">
      <c r="A17" s="2" t="s">
        <v>39</v>
      </c>
    </row>
    <row r="18" spans="1:1" x14ac:dyDescent="0.25">
      <c r="A18" s="2" t="s">
        <v>26</v>
      </c>
    </row>
    <row r="19" spans="1:1" x14ac:dyDescent="0.25">
      <c r="A19" s="2" t="s">
        <v>27</v>
      </c>
    </row>
    <row r="20" spans="1:1" x14ac:dyDescent="0.25">
      <c r="A20" s="2" t="s">
        <v>28</v>
      </c>
    </row>
    <row r="21" spans="1:1" x14ac:dyDescent="0.25">
      <c r="A21" s="3" t="s">
        <v>40</v>
      </c>
    </row>
    <row r="22" spans="1:1" x14ac:dyDescent="0.25">
      <c r="A22" s="3" t="s">
        <v>41</v>
      </c>
    </row>
    <row r="23" spans="1:1" x14ac:dyDescent="0.25">
      <c r="A23" s="2" t="s">
        <v>42</v>
      </c>
    </row>
    <row r="24" spans="1:1" x14ac:dyDescent="0.25">
      <c r="A24" s="3" t="s">
        <v>43</v>
      </c>
    </row>
    <row r="25" spans="1:1" x14ac:dyDescent="0.25">
      <c r="A25" s="3" t="s">
        <v>44</v>
      </c>
    </row>
    <row r="26" spans="1:1" x14ac:dyDescent="0.25">
      <c r="A26" s="3" t="s">
        <v>45</v>
      </c>
    </row>
    <row r="27" spans="1:1" x14ac:dyDescent="0.25">
      <c r="A27" s="3" t="s">
        <v>46</v>
      </c>
    </row>
    <row r="28" spans="1:1" x14ac:dyDescent="0.25">
      <c r="A28" s="3" t="s">
        <v>47</v>
      </c>
    </row>
    <row r="29" spans="1:1" x14ac:dyDescent="0.25">
      <c r="A29" s="2" t="s">
        <v>48</v>
      </c>
    </row>
    <row r="30" spans="1:1" x14ac:dyDescent="0.25">
      <c r="A30" s="3" t="s">
        <v>49</v>
      </c>
    </row>
    <row r="31" spans="1:1" x14ac:dyDescent="0.25">
      <c r="A31" s="3" t="s">
        <v>50</v>
      </c>
    </row>
    <row r="32" spans="1:1" x14ac:dyDescent="0.25">
      <c r="A32" s="3" t="s">
        <v>51</v>
      </c>
    </row>
    <row r="33" spans="1:1" x14ac:dyDescent="0.25">
      <c r="A33" s="3" t="s">
        <v>52</v>
      </c>
    </row>
    <row r="34" spans="1:1" x14ac:dyDescent="0.25">
      <c r="A34" s="2" t="s">
        <v>53</v>
      </c>
    </row>
    <row r="35" spans="1:1" x14ac:dyDescent="0.25">
      <c r="A35" s="3" t="s">
        <v>54</v>
      </c>
    </row>
    <row r="36" spans="1:1" x14ac:dyDescent="0.25">
      <c r="A36" s="3" t="s">
        <v>55</v>
      </c>
    </row>
  </sheetData>
  <sheetProtection algorithmName="SHA-512" hashValue="/9uEImXS7YSpORRoKsH9WHsusA9aH/5tQFfZbYVLso1DCf9Dljq5rLd9ctUQFh6KeV8bQASY9/NDgdmFpOCVNQ==" saltValue="YH5vCoM94PNb/PkJ6YkNVQ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defaultRowHeight="15.75" x14ac:dyDescent="0.25"/>
  <cols>
    <col min="1" max="1" width="126.140625" style="24" customWidth="1"/>
    <col min="2" max="16384" width="9.140625" style="7"/>
  </cols>
  <sheetData>
    <row r="1" spans="1:1" x14ac:dyDescent="0.25">
      <c r="A1" s="22" t="s">
        <v>110</v>
      </c>
    </row>
    <row r="2" spans="1:1" x14ac:dyDescent="0.25">
      <c r="A2" s="22"/>
    </row>
    <row r="3" spans="1:1" x14ac:dyDescent="0.25">
      <c r="A3" s="23" t="s">
        <v>109</v>
      </c>
    </row>
    <row r="4" spans="1:1" x14ac:dyDescent="0.25">
      <c r="A4" s="23" t="s">
        <v>108</v>
      </c>
    </row>
    <row r="5" spans="1:1" ht="31.5" x14ac:dyDescent="0.25">
      <c r="A5" s="23" t="s">
        <v>107</v>
      </c>
    </row>
    <row r="6" spans="1:1" x14ac:dyDescent="0.25">
      <c r="A6" s="23" t="s">
        <v>106</v>
      </c>
    </row>
    <row r="7" spans="1:1" x14ac:dyDescent="0.25">
      <c r="A7" s="23" t="s">
        <v>105</v>
      </c>
    </row>
    <row r="8" spans="1:1" x14ac:dyDescent="0.25">
      <c r="A8" s="23"/>
    </row>
    <row r="9" spans="1:1" x14ac:dyDescent="0.25">
      <c r="A9" s="23" t="s">
        <v>113</v>
      </c>
    </row>
    <row r="10" spans="1:1" x14ac:dyDescent="0.25">
      <c r="A10" s="23" t="s">
        <v>111</v>
      </c>
    </row>
    <row r="11" spans="1:1" x14ac:dyDescent="0.25">
      <c r="A11" s="23" t="s">
        <v>112</v>
      </c>
    </row>
    <row r="12" spans="1:1" x14ac:dyDescent="0.25">
      <c r="A12" s="23"/>
    </row>
    <row r="13" spans="1:1" x14ac:dyDescent="0.25">
      <c r="A13" s="23" t="s">
        <v>114</v>
      </c>
    </row>
    <row r="14" spans="1:1" x14ac:dyDescent="0.25">
      <c r="A14" s="23" t="s">
        <v>115</v>
      </c>
    </row>
    <row r="15" spans="1:1" ht="47.25" x14ac:dyDescent="0.25">
      <c r="A15" s="23" t="s">
        <v>116</v>
      </c>
    </row>
    <row r="16" spans="1:1" ht="31.5" x14ac:dyDescent="0.25">
      <c r="A16" s="23" t="s">
        <v>117</v>
      </c>
    </row>
    <row r="17" spans="1:1" ht="31.5" x14ac:dyDescent="0.25">
      <c r="A17" s="23" t="s">
        <v>118</v>
      </c>
    </row>
    <row r="18" spans="1:1" x14ac:dyDescent="0.25">
      <c r="A18" s="23"/>
    </row>
    <row r="19" spans="1:1" x14ac:dyDescent="0.25">
      <c r="A19" s="25" t="s">
        <v>104</v>
      </c>
    </row>
    <row r="20" spans="1:1" ht="31.5" x14ac:dyDescent="0.25">
      <c r="A20" s="26" t="s">
        <v>103</v>
      </c>
    </row>
    <row r="21" spans="1:1" x14ac:dyDescent="0.25">
      <c r="A21" s="26" t="s">
        <v>102</v>
      </c>
    </row>
    <row r="22" spans="1:1" x14ac:dyDescent="0.25">
      <c r="A22" s="26" t="s">
        <v>101</v>
      </c>
    </row>
    <row r="23" spans="1:1" x14ac:dyDescent="0.25">
      <c r="A23" s="26" t="s">
        <v>100</v>
      </c>
    </row>
    <row r="24" spans="1:1" x14ac:dyDescent="0.25">
      <c r="A24" s="26" t="s">
        <v>99</v>
      </c>
    </row>
    <row r="25" spans="1:1" x14ac:dyDescent="0.25">
      <c r="A25" s="26" t="s">
        <v>98</v>
      </c>
    </row>
    <row r="26" spans="1:1" x14ac:dyDescent="0.25">
      <c r="A26" s="26" t="s">
        <v>97</v>
      </c>
    </row>
    <row r="27" spans="1:1" x14ac:dyDescent="0.25">
      <c r="A27" s="26" t="s">
        <v>96</v>
      </c>
    </row>
    <row r="28" spans="1:1" x14ac:dyDescent="0.25">
      <c r="A28" s="23"/>
    </row>
    <row r="29" spans="1:1" x14ac:dyDescent="0.25">
      <c r="A29" s="25" t="s">
        <v>95</v>
      </c>
    </row>
    <row r="30" spans="1:1" x14ac:dyDescent="0.25">
      <c r="A30" s="23" t="s">
        <v>94</v>
      </c>
    </row>
    <row r="31" spans="1:1" x14ac:dyDescent="0.25">
      <c r="A31" s="23" t="s">
        <v>93</v>
      </c>
    </row>
    <row r="32" spans="1:1" x14ac:dyDescent="0.25">
      <c r="A32" s="26" t="s">
        <v>119</v>
      </c>
    </row>
    <row r="33" spans="1:1" x14ac:dyDescent="0.25">
      <c r="A33" s="26" t="s">
        <v>92</v>
      </c>
    </row>
    <row r="34" spans="1:1" x14ac:dyDescent="0.25">
      <c r="A34" s="26" t="s">
        <v>120</v>
      </c>
    </row>
    <row r="35" spans="1:1" x14ac:dyDescent="0.25">
      <c r="A35" s="26" t="s">
        <v>91</v>
      </c>
    </row>
    <row r="36" spans="1:1" x14ac:dyDescent="0.25">
      <c r="A36" s="26" t="s">
        <v>90</v>
      </c>
    </row>
    <row r="37" spans="1:1" x14ac:dyDescent="0.25">
      <c r="A37" s="27" t="s">
        <v>89</v>
      </c>
    </row>
    <row r="38" spans="1:1" x14ac:dyDescent="0.25">
      <c r="A38" s="26" t="s">
        <v>88</v>
      </c>
    </row>
    <row r="39" spans="1:1" x14ac:dyDescent="0.25">
      <c r="A39" s="27" t="s">
        <v>87</v>
      </c>
    </row>
    <row r="40" spans="1:1" x14ac:dyDescent="0.25">
      <c r="A40" s="24" t="s">
        <v>121</v>
      </c>
    </row>
  </sheetData>
  <sheetProtection algorithmName="SHA-512" hashValue="4WEA22XRQ7XURJUN+CPMqRC606Wt8w9grObX74kUGiJSkciMjK+EmQ85MappXEnPKcatflZo2PBUEt+7p7h1BQ==" saltValue="3Y4bgDZtVeBAj1koRLLLJ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M2"/>
  <sheetViews>
    <sheetView workbookViewId="0">
      <selection activeCell="B3" sqref="B3"/>
    </sheetView>
  </sheetViews>
  <sheetFormatPr defaultRowHeight="15" x14ac:dyDescent="0.25"/>
  <cols>
    <col min="1" max="1" width="15" style="10" bestFit="1" customWidth="1"/>
    <col min="2" max="2" width="7.7109375" style="10" bestFit="1" customWidth="1"/>
    <col min="3" max="3" width="10.85546875" style="10" bestFit="1" customWidth="1"/>
    <col min="4" max="4" width="19.7109375" style="10" bestFit="1" customWidth="1"/>
    <col min="5" max="5" width="12.7109375" style="10" bestFit="1" customWidth="1"/>
    <col min="6" max="6" width="12.7109375" style="10" customWidth="1"/>
    <col min="7" max="7" width="32.140625" style="10" bestFit="1" customWidth="1"/>
    <col min="8" max="8" width="16.42578125" style="10" bestFit="1" customWidth="1"/>
    <col min="9" max="9" width="15.140625" style="10" bestFit="1" customWidth="1"/>
    <col min="10" max="10" width="10.7109375" style="10" bestFit="1" customWidth="1"/>
    <col min="11" max="11" width="14.28515625" style="10" bestFit="1" customWidth="1"/>
    <col min="12" max="12" width="37.5703125" style="10" bestFit="1" customWidth="1"/>
    <col min="13" max="16384" width="9.140625" style="10"/>
  </cols>
  <sheetData>
    <row r="1" spans="1:13" s="12" customFormat="1" ht="21" x14ac:dyDescent="0.35">
      <c r="A1" s="11" t="s">
        <v>0</v>
      </c>
      <c r="M1" s="11"/>
    </row>
    <row r="2" spans="1:13" s="13" customFormat="1" x14ac:dyDescent="0.25">
      <c r="A2" s="13" t="s">
        <v>1</v>
      </c>
      <c r="B2" s="13" t="s">
        <v>2</v>
      </c>
      <c r="C2" s="13" t="s">
        <v>3</v>
      </c>
      <c r="D2" s="13" t="s">
        <v>59</v>
      </c>
      <c r="E2" s="13" t="s">
        <v>5</v>
      </c>
      <c r="F2" s="13" t="s">
        <v>58</v>
      </c>
      <c r="G2" s="13" t="s">
        <v>4</v>
      </c>
      <c r="H2" s="13" t="s">
        <v>6</v>
      </c>
      <c r="I2" s="13" t="s">
        <v>7</v>
      </c>
      <c r="J2" s="13" t="s">
        <v>8</v>
      </c>
      <c r="K2" s="13" t="s">
        <v>9</v>
      </c>
      <c r="L2" s="13" t="s">
        <v>10</v>
      </c>
    </row>
  </sheetData>
  <sheetProtection algorithmName="SHA-512" hashValue="/nSznGakuidden82JAzK1d5Y8R7iuseCdy8nCW93QdHdiFOkld6Zwt5eTx/CGJXr5MtRVo7Omj6dqnGz2MpH+w==" saltValue="uXssDQ37y6uRlIgUGiW5yg==" spinCount="100000" sheet="1" objects="1" scenarios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Out of range" error="Please pick from the drop down list" xr:uid="{00000000-0002-0000-0200-000000000000}">
          <x14:formula1>
            <xm:f>'Sepsis lists'!$B$1:$B$2</xm:f>
          </x14:formula1>
          <xm:sqref>C1:E1 C3:E1048576 L1 L3:L1048576</xm:sqref>
        </x14:dataValidation>
        <x14:dataValidation type="list" allowBlank="1" showInputMessage="1" showErrorMessage="1" errorTitle="Out of range" error="Please pick from the drop down list" xr:uid="{00000000-0002-0000-0200-000001000000}">
          <x14:formula1>
            <xm:f>'Sepsis lists'!$F$1:$F$5</xm:f>
          </x14:formula1>
          <xm:sqref>G1 G3:G1048576</xm:sqref>
        </x14:dataValidation>
        <x14:dataValidation type="list" allowBlank="1" showInputMessage="1" showErrorMessage="1" errorTitle="Out of range" error="Please pick from the drop down list" xr:uid="{00000000-0002-0000-0200-000002000000}">
          <x14:formula1>
            <xm:f>'Sepsis lists'!$A$1:$A$3</xm:f>
          </x14:formula1>
          <xm:sqref>B1 B3:B1048576</xm:sqref>
        </x14:dataValidation>
        <x14:dataValidation type="list" allowBlank="1" showInputMessage="1" showErrorMessage="1" errorTitle="Out of range" error="Please pick from the drop down list" xr:uid="{00000000-0002-0000-0200-000004000000}">
          <x14:formula1>
            <xm:f>'Sepsis lists'!$E$1:$E$3</xm:f>
          </x14:formula1>
          <xm:sqref>F1 F3:F1048576</xm:sqref>
        </x14:dataValidation>
        <x14:dataValidation type="list" allowBlank="1" showInputMessage="1" showErrorMessage="1" errorTitle="Out of range" error="Please pick from the drop down list" xr:uid="{00000000-0002-0000-0200-000006000000}">
          <x14:formula1>
            <xm:f>'Sepsis lists'!$D$1:$D$3</xm:f>
          </x14:formula1>
          <xm:sqref>H3:I1048576 H1:I1</xm:sqref>
        </x14:dataValidation>
        <x14:dataValidation type="list" allowBlank="1" showInputMessage="1" showErrorMessage="1" errorTitle="Out of range" error="Please pick from the drop down list" xr:uid="{00000000-0002-0000-0200-00000A000000}">
          <x14:formula1>
            <xm:f>'Sepsis lists'!$C$1:$C$3</xm:f>
          </x14:formula1>
          <xm:sqref>J3:K1048576 J1:K1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D29"/>
  <sheetViews>
    <sheetView tabSelected="1" workbookViewId="0">
      <selection activeCell="B3" sqref="B3"/>
    </sheetView>
  </sheetViews>
  <sheetFormatPr defaultRowHeight="15" x14ac:dyDescent="0.25"/>
  <cols>
    <col min="1" max="1" width="39.28515625" bestFit="1" customWidth="1"/>
  </cols>
  <sheetData>
    <row r="1" spans="1:4" ht="18.75" x14ac:dyDescent="0.3">
      <c r="A1" s="28" t="s">
        <v>72</v>
      </c>
      <c r="B1" s="28"/>
      <c r="C1" s="28"/>
      <c r="D1" s="28"/>
    </row>
    <row r="2" spans="1:4" ht="15.75" x14ac:dyDescent="0.25">
      <c r="A2" s="6" t="s">
        <v>25</v>
      </c>
      <c r="B2" s="7"/>
      <c r="C2" s="6">
        <f>SUM(C3:C5)</f>
        <v>0</v>
      </c>
    </row>
    <row r="3" spans="1:4" x14ac:dyDescent="0.25">
      <c r="A3" t="s">
        <v>2</v>
      </c>
      <c r="B3" t="s">
        <v>16</v>
      </c>
      <c r="C3">
        <f>COUNTIF('Sepsis - data collection'!B:B,'Sepsis lists'!A1)</f>
        <v>0</v>
      </c>
      <c r="D3" s="5" t="str">
        <f>IF(C2&lt;&gt;0,C3/$C$2,"")</f>
        <v/>
      </c>
    </row>
    <row r="4" spans="1:4" x14ac:dyDescent="0.25">
      <c r="B4" t="s">
        <v>14</v>
      </c>
      <c r="C4">
        <f>COUNTIF('Sepsis - data collection'!B:B,'Sepsis lists'!A2)</f>
        <v>0</v>
      </c>
      <c r="D4" s="5" t="str">
        <f t="shared" ref="D4:D29" si="0">IF(C3&lt;&gt;0,C4/$C$2,"")</f>
        <v/>
      </c>
    </row>
    <row r="5" spans="1:4" x14ac:dyDescent="0.25">
      <c r="B5" t="s">
        <v>15</v>
      </c>
      <c r="C5">
        <f>COUNTIF('Sepsis - data collection'!B:B,'Sepsis lists'!A3)</f>
        <v>0</v>
      </c>
      <c r="D5" s="5" t="str">
        <f t="shared" si="0"/>
        <v/>
      </c>
    </row>
    <row r="6" spans="1:4" x14ac:dyDescent="0.25">
      <c r="A6" t="s">
        <v>24</v>
      </c>
      <c r="B6" t="s">
        <v>11</v>
      </c>
      <c r="C6">
        <f>COUNTIF('Sepsis - data collection'!C:C,'Sepsis lists'!B1)</f>
        <v>0</v>
      </c>
      <c r="D6" s="5" t="str">
        <f t="shared" si="0"/>
        <v/>
      </c>
    </row>
    <row r="7" spans="1:4" x14ac:dyDescent="0.25">
      <c r="B7" t="s">
        <v>12</v>
      </c>
      <c r="C7">
        <f>COUNTIF('Sepsis - data collection'!C:C,'Sepsis lists'!B2)</f>
        <v>0</v>
      </c>
      <c r="D7" s="5" t="str">
        <f t="shared" si="0"/>
        <v/>
      </c>
    </row>
    <row r="8" spans="1:4" x14ac:dyDescent="0.25">
      <c r="A8" t="s">
        <v>26</v>
      </c>
      <c r="B8" t="s">
        <v>11</v>
      </c>
      <c r="C8">
        <f>COUNTIF('Sepsis - data collection'!D:D,'Sepsis lists'!B1)</f>
        <v>0</v>
      </c>
      <c r="D8" s="5" t="str">
        <f t="shared" si="0"/>
        <v/>
      </c>
    </row>
    <row r="9" spans="1:4" x14ac:dyDescent="0.25">
      <c r="B9" t="s">
        <v>12</v>
      </c>
      <c r="C9">
        <f>COUNTIF('Sepsis - data collection'!D:D,'Sepsis lists'!B2)</f>
        <v>0</v>
      </c>
      <c r="D9" s="5" t="str">
        <f t="shared" si="0"/>
        <v/>
      </c>
    </row>
    <row r="10" spans="1:4" x14ac:dyDescent="0.25">
      <c r="A10" t="s">
        <v>60</v>
      </c>
      <c r="B10" t="s">
        <v>11</v>
      </c>
      <c r="C10">
        <f>COUNTIF('Sepsis - data collection'!E:E,'Sepsis lists'!B1)</f>
        <v>0</v>
      </c>
      <c r="D10" s="5" t="str">
        <f t="shared" si="0"/>
        <v/>
      </c>
    </row>
    <row r="11" spans="1:4" x14ac:dyDescent="0.25">
      <c r="B11" t="s">
        <v>12</v>
      </c>
      <c r="C11">
        <f>COUNTIF('Sepsis - data collection'!E:E,'Sepsis lists'!B2)</f>
        <v>0</v>
      </c>
      <c r="D11" s="5" t="str">
        <f t="shared" si="0"/>
        <v/>
      </c>
    </row>
    <row r="12" spans="1:4" x14ac:dyDescent="0.25">
      <c r="A12" t="s">
        <v>58</v>
      </c>
      <c r="B12" t="s">
        <v>53</v>
      </c>
      <c r="C12">
        <f>COUNTIF('Sepsis - data collection'!F:F,'Sepsis lists'!E1)</f>
        <v>0</v>
      </c>
      <c r="D12" s="5" t="str">
        <f t="shared" si="0"/>
        <v/>
      </c>
    </row>
    <row r="13" spans="1:4" x14ac:dyDescent="0.25">
      <c r="B13" t="s">
        <v>48</v>
      </c>
      <c r="C13">
        <f>COUNTIF('Sepsis - data collection'!F:F,'Sepsis lists'!E2)</f>
        <v>0</v>
      </c>
      <c r="D13" s="5" t="str">
        <f t="shared" si="0"/>
        <v/>
      </c>
    </row>
    <row r="14" spans="1:4" x14ac:dyDescent="0.25">
      <c r="B14" t="s">
        <v>42</v>
      </c>
      <c r="C14">
        <f>COUNTIF('Sepsis - data collection'!F:F,'Sepsis lists'!E3)</f>
        <v>0</v>
      </c>
      <c r="D14" s="5" t="str">
        <f t="shared" si="0"/>
        <v/>
      </c>
    </row>
    <row r="15" spans="1:4" x14ac:dyDescent="0.25">
      <c r="A15" t="s">
        <v>28</v>
      </c>
      <c r="B15" t="s">
        <v>11</v>
      </c>
      <c r="C15">
        <f>COUNTIF('Sepsis - data collection'!G:G,'Sepsis lists'!F1)+COUNTIF('Sepsis - data collection'!G:G,'Sepsis lists'!F3)+COUNTIF('Sepsis - data collection'!G:G,'Sepsis lists'!F5)</f>
        <v>0</v>
      </c>
      <c r="D15" s="5" t="str">
        <f t="shared" si="0"/>
        <v/>
      </c>
    </row>
    <row r="16" spans="1:4" x14ac:dyDescent="0.25">
      <c r="B16" t="s">
        <v>12</v>
      </c>
      <c r="C16">
        <f>COUNTIF('Sepsis - data collection'!G:G,'Sepsis lists'!F2)+COUNTIF('Sepsis - data collection'!G:G,'Sepsis lists'!F4)</f>
        <v>0</v>
      </c>
      <c r="D16" s="5" t="str">
        <f t="shared" si="0"/>
        <v/>
      </c>
    </row>
    <row r="17" spans="1:4" x14ac:dyDescent="0.25">
      <c r="A17" t="s">
        <v>29</v>
      </c>
      <c r="B17" t="s">
        <v>11</v>
      </c>
      <c r="C17">
        <f>COUNTIF('Sepsis - data collection'!H:H,'Sepsis lists'!D1)+COUNTIF('Sepsis - data collection'!H:H,'Sepsis lists'!D3)</f>
        <v>0</v>
      </c>
      <c r="D17" s="5" t="str">
        <f t="shared" si="0"/>
        <v/>
      </c>
    </row>
    <row r="18" spans="1:4" x14ac:dyDescent="0.25">
      <c r="B18" t="s">
        <v>12</v>
      </c>
      <c r="C18">
        <f>COUNTIF('Sepsis - data collection'!H:H,'Sepsis lists'!B2)</f>
        <v>0</v>
      </c>
      <c r="D18" s="5" t="str">
        <f t="shared" si="0"/>
        <v/>
      </c>
    </row>
    <row r="19" spans="1:4" x14ac:dyDescent="0.25">
      <c r="A19" t="s">
        <v>30</v>
      </c>
      <c r="B19" t="s">
        <v>11</v>
      </c>
      <c r="C19">
        <f>COUNTIF('Sepsis - data collection'!I:I,'Sepsis lists'!D1)</f>
        <v>0</v>
      </c>
      <c r="D19" s="5" t="str">
        <f t="shared" si="0"/>
        <v/>
      </c>
    </row>
    <row r="20" spans="1:4" x14ac:dyDescent="0.25">
      <c r="B20" t="s">
        <v>12</v>
      </c>
      <c r="C20">
        <f>COUNTIF('Sepsis - data collection'!I:I,'Sepsis lists'!D2)</f>
        <v>0</v>
      </c>
      <c r="D20" s="5" t="str">
        <f t="shared" si="0"/>
        <v/>
      </c>
    </row>
    <row r="21" spans="1:4" x14ac:dyDescent="0.25">
      <c r="B21" t="s">
        <v>13</v>
      </c>
      <c r="C21">
        <f>COUNTIF('Sepsis - data collection'!I:I,'Sepsis lists'!D3)</f>
        <v>0</v>
      </c>
      <c r="D21" s="5" t="str">
        <f t="shared" si="0"/>
        <v/>
      </c>
    </row>
    <row r="22" spans="1:4" x14ac:dyDescent="0.25">
      <c r="A22" t="s">
        <v>31</v>
      </c>
      <c r="B22" t="s">
        <v>11</v>
      </c>
      <c r="C22">
        <f>COUNTIF('Sepsis - data collection'!J:J,'Sepsis lists'!C1)</f>
        <v>0</v>
      </c>
      <c r="D22" s="5" t="str">
        <f t="shared" si="0"/>
        <v/>
      </c>
    </row>
    <row r="23" spans="1:4" x14ac:dyDescent="0.25">
      <c r="B23" t="s">
        <v>12</v>
      </c>
      <c r="C23">
        <f>COUNTIF('Sepsis - data collection'!J:J,'Sepsis lists'!C2)</f>
        <v>0</v>
      </c>
      <c r="D23" s="5" t="str">
        <f t="shared" si="0"/>
        <v/>
      </c>
    </row>
    <row r="24" spans="1:4" x14ac:dyDescent="0.25">
      <c r="B24" t="s">
        <v>13</v>
      </c>
      <c r="C24">
        <f>COUNTIF('Sepsis - data collection'!J:J,'Sepsis lists'!C3)</f>
        <v>0</v>
      </c>
      <c r="D24" s="5" t="str">
        <f t="shared" si="0"/>
        <v/>
      </c>
    </row>
    <row r="25" spans="1:4" x14ac:dyDescent="0.25">
      <c r="A25" t="s">
        <v>32</v>
      </c>
      <c r="B25" t="s">
        <v>11</v>
      </c>
      <c r="C25">
        <f>COUNTIF('Sepsis - data collection'!K:K,'Sepsis lists'!C1)</f>
        <v>0</v>
      </c>
      <c r="D25" s="5" t="str">
        <f t="shared" si="0"/>
        <v/>
      </c>
    </row>
    <row r="26" spans="1:4" x14ac:dyDescent="0.25">
      <c r="B26" t="s">
        <v>12</v>
      </c>
      <c r="C26">
        <f>COUNTIF('Sepsis - data collection'!K:K,'Sepsis lists'!C2)</f>
        <v>0</v>
      </c>
      <c r="D26" s="5" t="str">
        <f t="shared" si="0"/>
        <v/>
      </c>
    </row>
    <row r="27" spans="1:4" x14ac:dyDescent="0.25">
      <c r="B27" t="s">
        <v>13</v>
      </c>
      <c r="C27">
        <f>COUNTIF('Sepsis - data collection'!K:K,'Sepsis lists'!C3)</f>
        <v>0</v>
      </c>
      <c r="D27" s="5" t="str">
        <f t="shared" si="0"/>
        <v/>
      </c>
    </row>
    <row r="28" spans="1:4" x14ac:dyDescent="0.25">
      <c r="A28" t="s">
        <v>10</v>
      </c>
      <c r="B28" t="s">
        <v>11</v>
      </c>
      <c r="C28">
        <f>COUNTIF('Sepsis - data collection'!L:L,'Sepsis lists'!B1)</f>
        <v>0</v>
      </c>
      <c r="D28" s="5" t="str">
        <f t="shared" si="0"/>
        <v/>
      </c>
    </row>
    <row r="29" spans="1:4" x14ac:dyDescent="0.25">
      <c r="B29" t="s">
        <v>12</v>
      </c>
      <c r="C29">
        <f>COUNTIF('Sepsis - data collection'!L:L,'Sepsis lists'!B2)</f>
        <v>0</v>
      </c>
      <c r="D29" s="5" t="str">
        <f t="shared" si="0"/>
        <v/>
      </c>
    </row>
  </sheetData>
  <sheetProtection algorithmName="SHA-512" hashValue="TmhnAYaQDHkZ2HV9yGoel7tNF7aZ5wWfjV7fFcH26MkH++uE5d2gg0e1o61ijIUGkrVxg18KjmAtpeYV4otOkg==" saltValue="2USCk9rY1gGtiwICiFaZ1Q==" spinCount="100000" sheet="1" objects="1" scenarios="1"/>
  <mergeCells count="1">
    <mergeCell ref="A1: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P31"/>
  <sheetViews>
    <sheetView workbookViewId="0">
      <selection activeCell="C3" sqref="C3"/>
    </sheetView>
  </sheetViews>
  <sheetFormatPr defaultRowHeight="15" x14ac:dyDescent="0.25"/>
  <cols>
    <col min="1" max="1" width="43.140625" style="12" bestFit="1" customWidth="1"/>
    <col min="2" max="2" width="9.140625" style="12"/>
    <col min="3" max="5" width="10.7109375" style="16" bestFit="1" customWidth="1"/>
    <col min="6" max="6" width="10.7109375" style="16" customWidth="1"/>
    <col min="7" max="14" width="9.140625" style="16"/>
    <col min="15" max="16384" width="9.140625" style="10"/>
  </cols>
  <sheetData>
    <row r="1" spans="1:16" ht="21" x14ac:dyDescent="0.35">
      <c r="A1" s="29" t="s">
        <v>68</v>
      </c>
      <c r="B1" s="29"/>
      <c r="C1" s="29"/>
      <c r="D1" s="29"/>
      <c r="E1" s="29"/>
      <c r="F1" s="29"/>
      <c r="G1" s="29"/>
      <c r="P1" s="15"/>
    </row>
    <row r="2" spans="1:16" s="15" customFormat="1" ht="15.75" x14ac:dyDescent="0.25">
      <c r="A2" s="14" t="s">
        <v>85</v>
      </c>
      <c r="B2" s="14"/>
      <c r="C2" s="16" t="s">
        <v>73</v>
      </c>
      <c r="D2" s="16" t="s">
        <v>74</v>
      </c>
      <c r="E2" s="16" t="s">
        <v>75</v>
      </c>
      <c r="F2" s="16" t="s">
        <v>76</v>
      </c>
      <c r="G2" s="16" t="s">
        <v>77</v>
      </c>
      <c r="H2" s="16" t="s">
        <v>78</v>
      </c>
      <c r="I2" s="16" t="s">
        <v>79</v>
      </c>
      <c r="J2" s="16" t="s">
        <v>80</v>
      </c>
      <c r="K2" s="16" t="s">
        <v>81</v>
      </c>
      <c r="L2" s="16" t="s">
        <v>82</v>
      </c>
      <c r="M2" s="16" t="s">
        <v>83</v>
      </c>
      <c r="N2" s="16" t="s">
        <v>84</v>
      </c>
    </row>
    <row r="3" spans="1:16" x14ac:dyDescent="0.25">
      <c r="A3" s="13" t="s">
        <v>2</v>
      </c>
      <c r="B3" s="12" t="s">
        <v>16</v>
      </c>
    </row>
    <row r="4" spans="1:16" x14ac:dyDescent="0.25">
      <c r="A4" s="13"/>
      <c r="B4" s="12" t="s">
        <v>14</v>
      </c>
    </row>
    <row r="5" spans="1:16" x14ac:dyDescent="0.25">
      <c r="A5" s="13"/>
      <c r="B5" s="12" t="s">
        <v>15</v>
      </c>
    </row>
    <row r="6" spans="1:16" x14ac:dyDescent="0.25">
      <c r="A6" s="13" t="s">
        <v>24</v>
      </c>
      <c r="B6" s="12" t="s">
        <v>11</v>
      </c>
    </row>
    <row r="7" spans="1:16" x14ac:dyDescent="0.25">
      <c r="A7" s="13"/>
      <c r="B7" s="12" t="s">
        <v>12</v>
      </c>
    </row>
    <row r="8" spans="1:16" x14ac:dyDescent="0.25">
      <c r="A8" s="13" t="s">
        <v>26</v>
      </c>
      <c r="B8" s="12" t="s">
        <v>11</v>
      </c>
    </row>
    <row r="9" spans="1:16" x14ac:dyDescent="0.25">
      <c r="A9" s="13"/>
      <c r="B9" s="12" t="s">
        <v>12</v>
      </c>
    </row>
    <row r="10" spans="1:16" x14ac:dyDescent="0.25">
      <c r="A10" s="13" t="s">
        <v>60</v>
      </c>
      <c r="B10" s="12" t="s">
        <v>11</v>
      </c>
    </row>
    <row r="11" spans="1:16" x14ac:dyDescent="0.25">
      <c r="A11" s="13"/>
      <c r="B11" s="12" t="s">
        <v>12</v>
      </c>
    </row>
    <row r="12" spans="1:16" x14ac:dyDescent="0.25">
      <c r="A12" s="13" t="s">
        <v>58</v>
      </c>
      <c r="B12" s="12" t="s">
        <v>53</v>
      </c>
    </row>
    <row r="13" spans="1:16" x14ac:dyDescent="0.25">
      <c r="A13" s="13"/>
      <c r="B13" s="12" t="s">
        <v>48</v>
      </c>
    </row>
    <row r="14" spans="1:16" x14ac:dyDescent="0.25">
      <c r="A14" s="13"/>
      <c r="B14" s="12" t="s">
        <v>42</v>
      </c>
    </row>
    <row r="15" spans="1:16" x14ac:dyDescent="0.25">
      <c r="A15" s="13" t="s">
        <v>28</v>
      </c>
      <c r="B15" s="12" t="s">
        <v>11</v>
      </c>
    </row>
    <row r="16" spans="1:16" x14ac:dyDescent="0.25">
      <c r="A16" s="13"/>
      <c r="B16" s="12" t="s">
        <v>12</v>
      </c>
    </row>
    <row r="17" spans="1:14" x14ac:dyDescent="0.25">
      <c r="A17" s="13" t="s">
        <v>29</v>
      </c>
      <c r="B17" s="12" t="s">
        <v>11</v>
      </c>
    </row>
    <row r="18" spans="1:14" x14ac:dyDescent="0.25">
      <c r="A18" s="13"/>
      <c r="B18" s="12" t="s">
        <v>12</v>
      </c>
    </row>
    <row r="19" spans="1:14" x14ac:dyDescent="0.25">
      <c r="A19" s="13" t="s">
        <v>30</v>
      </c>
      <c r="B19" s="12" t="s">
        <v>11</v>
      </c>
    </row>
    <row r="20" spans="1:14" x14ac:dyDescent="0.25">
      <c r="A20" s="13"/>
      <c r="B20" s="12" t="s">
        <v>12</v>
      </c>
    </row>
    <row r="21" spans="1:14" x14ac:dyDescent="0.25">
      <c r="A21" s="13"/>
      <c r="B21" s="12" t="s">
        <v>13</v>
      </c>
    </row>
    <row r="22" spans="1:14" x14ac:dyDescent="0.25">
      <c r="A22" s="13" t="s">
        <v>31</v>
      </c>
      <c r="B22" s="12" t="s">
        <v>11</v>
      </c>
    </row>
    <row r="23" spans="1:14" x14ac:dyDescent="0.25">
      <c r="A23" s="13"/>
      <c r="B23" s="12" t="s">
        <v>12</v>
      </c>
    </row>
    <row r="24" spans="1:14" x14ac:dyDescent="0.25">
      <c r="A24" s="13"/>
      <c r="B24" s="12" t="s">
        <v>13</v>
      </c>
    </row>
    <row r="25" spans="1:14" x14ac:dyDescent="0.25">
      <c r="A25" s="13" t="s">
        <v>32</v>
      </c>
      <c r="B25" s="12" t="s">
        <v>11</v>
      </c>
    </row>
    <row r="26" spans="1:14" x14ac:dyDescent="0.25">
      <c r="A26" s="13"/>
      <c r="B26" s="12" t="s">
        <v>12</v>
      </c>
    </row>
    <row r="27" spans="1:14" x14ac:dyDescent="0.25">
      <c r="A27" s="13"/>
      <c r="B27" s="12" t="s">
        <v>13</v>
      </c>
    </row>
    <row r="28" spans="1:14" x14ac:dyDescent="0.25">
      <c r="A28" s="13" t="s">
        <v>10</v>
      </c>
      <c r="B28" s="12" t="s">
        <v>11</v>
      </c>
    </row>
    <row r="29" spans="1:14" x14ac:dyDescent="0.25">
      <c r="B29" s="12" t="s">
        <v>12</v>
      </c>
    </row>
    <row r="30" spans="1:14" s="12" customFormat="1" x14ac:dyDescent="0.25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s="12" customFormat="1" x14ac:dyDescent="0.25">
      <c r="B31" s="13" t="s">
        <v>25</v>
      </c>
      <c r="C31" s="17">
        <f>SUM(C3:C5)</f>
        <v>0</v>
      </c>
      <c r="D31" s="17">
        <f t="shared" ref="D31:N31" si="0">SUM(D3:D5)</f>
        <v>0</v>
      </c>
      <c r="E31" s="17">
        <f t="shared" si="0"/>
        <v>0</v>
      </c>
      <c r="F31" s="17">
        <f t="shared" si="0"/>
        <v>0</v>
      </c>
      <c r="G31" s="17">
        <f t="shared" si="0"/>
        <v>0</v>
      </c>
      <c r="H31" s="17">
        <f t="shared" si="0"/>
        <v>0</v>
      </c>
      <c r="I31" s="17">
        <f t="shared" si="0"/>
        <v>0</v>
      </c>
      <c r="J31" s="17">
        <f t="shared" si="0"/>
        <v>0</v>
      </c>
      <c r="K31" s="17">
        <f t="shared" si="0"/>
        <v>0</v>
      </c>
      <c r="L31" s="17">
        <f t="shared" si="0"/>
        <v>0</v>
      </c>
      <c r="M31" s="17">
        <f t="shared" si="0"/>
        <v>0</v>
      </c>
      <c r="N31" s="17">
        <f t="shared" si="0"/>
        <v>0</v>
      </c>
    </row>
  </sheetData>
  <sheetProtection algorithmName="SHA-512" hashValue="m6w/nKiqZErJrU1T4dNBkjPbunPONakWANfkl028fC45K7RRJLgj3YyCerq6UNWlCUT5xfFf8yGj3K+ugloiEQ==" saltValue="DOCfyY6Sw9KvwxLjCiowfQ==" spinCount="100000" sheet="1" objects="1" scenarios="1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M15"/>
  <sheetViews>
    <sheetView workbookViewId="0">
      <selection activeCell="B4" sqref="B4"/>
    </sheetView>
  </sheetViews>
  <sheetFormatPr defaultRowHeight="15" x14ac:dyDescent="0.25"/>
  <cols>
    <col min="1" max="1" width="10.7109375" style="10" bestFit="1" customWidth="1"/>
    <col min="2" max="2" width="19.7109375" style="10" bestFit="1" customWidth="1"/>
    <col min="3" max="4" width="8.42578125" style="10" customWidth="1"/>
    <col min="5" max="16384" width="9.140625" style="10"/>
  </cols>
  <sheetData>
    <row r="1" spans="1:13" ht="18.75" x14ac:dyDescent="0.3">
      <c r="A1" s="18" t="s">
        <v>71</v>
      </c>
    </row>
    <row r="3" spans="1:13" x14ac:dyDescent="0.25">
      <c r="A3" s="12" t="s">
        <v>69</v>
      </c>
      <c r="B3" s="12" t="s">
        <v>59</v>
      </c>
      <c r="C3" s="12" t="s">
        <v>64</v>
      </c>
      <c r="D3" s="12" t="s">
        <v>70</v>
      </c>
      <c r="E3" s="19" t="s">
        <v>67</v>
      </c>
      <c r="F3" s="19" t="s">
        <v>66</v>
      </c>
      <c r="G3" s="12" t="s">
        <v>65</v>
      </c>
    </row>
    <row r="4" spans="1:13" x14ac:dyDescent="0.25">
      <c r="A4" s="20" t="str">
        <f>'Cumulative data'!C2</f>
        <v>Period 1</v>
      </c>
      <c r="B4" s="17">
        <f>'Cumulative data'!C8</f>
        <v>0</v>
      </c>
      <c r="C4" s="20">
        <f>MEDIAN($B$4:$B$9)</f>
        <v>0</v>
      </c>
      <c r="D4" s="20">
        <f>AVERAGE($B$4:$B$9)</f>
        <v>0</v>
      </c>
      <c r="E4" s="20">
        <f>D4+3*G4</f>
        <v>0</v>
      </c>
      <c r="F4" s="20">
        <f>D4-3*G4</f>
        <v>0</v>
      </c>
      <c r="G4" s="20">
        <f>STDEVA($B$4:$B$9)</f>
        <v>0</v>
      </c>
      <c r="M4" s="16"/>
    </row>
    <row r="5" spans="1:13" x14ac:dyDescent="0.25">
      <c r="A5" s="20" t="str">
        <f>'Cumulative data'!D2</f>
        <v>Period 2</v>
      </c>
      <c r="B5" s="17">
        <f>'Cumulative data'!D8</f>
        <v>0</v>
      </c>
      <c r="C5" s="20">
        <f t="shared" ref="C5:C15" si="0">MEDIAN($B$4:$B$9)</f>
        <v>0</v>
      </c>
      <c r="D5" s="20">
        <f t="shared" ref="D5:D15" si="1">AVERAGE($B$4:$B$9)</f>
        <v>0</v>
      </c>
      <c r="E5" s="20">
        <f t="shared" ref="E5:E15" si="2">D5+3*G5</f>
        <v>0</v>
      </c>
      <c r="F5" s="20">
        <f t="shared" ref="F5:F15" si="3">D5-3*G5</f>
        <v>0</v>
      </c>
      <c r="G5" s="20">
        <f t="shared" ref="G5:G15" si="4">STDEVA($B$4:$B$9)</f>
        <v>0</v>
      </c>
      <c r="M5" s="16"/>
    </row>
    <row r="6" spans="1:13" x14ac:dyDescent="0.25">
      <c r="A6" s="20" t="str">
        <f>'Cumulative data'!E2</f>
        <v>Period 3</v>
      </c>
      <c r="B6" s="17">
        <f>'Cumulative data'!E8</f>
        <v>0</v>
      </c>
      <c r="C6" s="20">
        <f t="shared" si="0"/>
        <v>0</v>
      </c>
      <c r="D6" s="20">
        <f t="shared" si="1"/>
        <v>0</v>
      </c>
      <c r="E6" s="20">
        <f t="shared" si="2"/>
        <v>0</v>
      </c>
      <c r="F6" s="20">
        <f t="shared" si="3"/>
        <v>0</v>
      </c>
      <c r="G6" s="20">
        <f t="shared" si="4"/>
        <v>0</v>
      </c>
      <c r="M6" s="16"/>
    </row>
    <row r="7" spans="1:13" x14ac:dyDescent="0.25">
      <c r="A7" s="20" t="str">
        <f>'Cumulative data'!F2</f>
        <v>Period 4</v>
      </c>
      <c r="B7" s="17">
        <f>'Cumulative data'!F8</f>
        <v>0</v>
      </c>
      <c r="C7" s="20">
        <f t="shared" si="0"/>
        <v>0</v>
      </c>
      <c r="D7" s="20">
        <f t="shared" si="1"/>
        <v>0</v>
      </c>
      <c r="E7" s="20">
        <f t="shared" si="2"/>
        <v>0</v>
      </c>
      <c r="F7" s="20">
        <f t="shared" si="3"/>
        <v>0</v>
      </c>
      <c r="G7" s="20">
        <f t="shared" si="4"/>
        <v>0</v>
      </c>
      <c r="M7" s="16"/>
    </row>
    <row r="8" spans="1:13" x14ac:dyDescent="0.25">
      <c r="A8" s="20" t="str">
        <f>'Cumulative data'!G2</f>
        <v>Period 5</v>
      </c>
      <c r="B8" s="17">
        <f>'Cumulative data'!G8</f>
        <v>0</v>
      </c>
      <c r="C8" s="20">
        <f t="shared" si="0"/>
        <v>0</v>
      </c>
      <c r="D8" s="20">
        <f t="shared" si="1"/>
        <v>0</v>
      </c>
      <c r="E8" s="20">
        <f t="shared" si="2"/>
        <v>0</v>
      </c>
      <c r="F8" s="20">
        <f t="shared" si="3"/>
        <v>0</v>
      </c>
      <c r="G8" s="20">
        <f t="shared" si="4"/>
        <v>0</v>
      </c>
      <c r="M8" s="16"/>
    </row>
    <row r="9" spans="1:13" x14ac:dyDescent="0.25">
      <c r="A9" s="20" t="str">
        <f>'Cumulative data'!H2</f>
        <v>Period 6</v>
      </c>
      <c r="B9" s="17">
        <f>'Cumulative data'!H8</f>
        <v>0</v>
      </c>
      <c r="C9" s="20">
        <f t="shared" si="0"/>
        <v>0</v>
      </c>
      <c r="D9" s="20">
        <f t="shared" si="1"/>
        <v>0</v>
      </c>
      <c r="E9" s="20">
        <f t="shared" si="2"/>
        <v>0</v>
      </c>
      <c r="F9" s="20">
        <f t="shared" si="3"/>
        <v>0</v>
      </c>
      <c r="G9" s="20">
        <f t="shared" si="4"/>
        <v>0</v>
      </c>
      <c r="M9" s="16"/>
    </row>
    <row r="10" spans="1:13" x14ac:dyDescent="0.25">
      <c r="A10" s="20" t="str">
        <f>'Cumulative data'!I2</f>
        <v>Period 7</v>
      </c>
      <c r="B10" s="17">
        <f>'Cumulative data'!I8</f>
        <v>0</v>
      </c>
      <c r="C10" s="20">
        <f t="shared" si="0"/>
        <v>0</v>
      </c>
      <c r="D10" s="20">
        <f t="shared" si="1"/>
        <v>0</v>
      </c>
      <c r="E10" s="20">
        <f t="shared" si="2"/>
        <v>0</v>
      </c>
      <c r="F10" s="20">
        <f t="shared" si="3"/>
        <v>0</v>
      </c>
      <c r="G10" s="20">
        <f t="shared" si="4"/>
        <v>0</v>
      </c>
      <c r="M10" s="16"/>
    </row>
    <row r="11" spans="1:13" x14ac:dyDescent="0.25">
      <c r="A11" s="20" t="str">
        <f>'Cumulative data'!J2</f>
        <v>Period 8</v>
      </c>
      <c r="B11" s="17">
        <f>'Cumulative data'!J8</f>
        <v>0</v>
      </c>
      <c r="C11" s="20">
        <f t="shared" si="0"/>
        <v>0</v>
      </c>
      <c r="D11" s="20">
        <f t="shared" si="1"/>
        <v>0</v>
      </c>
      <c r="E11" s="20">
        <f t="shared" si="2"/>
        <v>0</v>
      </c>
      <c r="F11" s="20">
        <f t="shared" si="3"/>
        <v>0</v>
      </c>
      <c r="G11" s="20">
        <f t="shared" si="4"/>
        <v>0</v>
      </c>
      <c r="M11" s="16"/>
    </row>
    <row r="12" spans="1:13" x14ac:dyDescent="0.25">
      <c r="A12" s="20" t="str">
        <f>'Cumulative data'!K2</f>
        <v>Period 9</v>
      </c>
      <c r="B12" s="17">
        <f>'Cumulative data'!K8</f>
        <v>0</v>
      </c>
      <c r="C12" s="20">
        <f t="shared" si="0"/>
        <v>0</v>
      </c>
      <c r="D12" s="20">
        <f t="shared" si="1"/>
        <v>0</v>
      </c>
      <c r="E12" s="20">
        <f t="shared" si="2"/>
        <v>0</v>
      </c>
      <c r="F12" s="20">
        <f t="shared" si="3"/>
        <v>0</v>
      </c>
      <c r="G12" s="20">
        <f t="shared" si="4"/>
        <v>0</v>
      </c>
      <c r="M12" s="16"/>
    </row>
    <row r="13" spans="1:13" x14ac:dyDescent="0.25">
      <c r="A13" s="20" t="str">
        <f>'Cumulative data'!L2</f>
        <v>Period 10</v>
      </c>
      <c r="B13" s="17">
        <f>'Cumulative data'!L8</f>
        <v>0</v>
      </c>
      <c r="C13" s="20">
        <f t="shared" si="0"/>
        <v>0</v>
      </c>
      <c r="D13" s="20">
        <f t="shared" si="1"/>
        <v>0</v>
      </c>
      <c r="E13" s="20">
        <f t="shared" si="2"/>
        <v>0</v>
      </c>
      <c r="F13" s="20">
        <f t="shared" si="3"/>
        <v>0</v>
      </c>
      <c r="G13" s="20">
        <f t="shared" si="4"/>
        <v>0</v>
      </c>
      <c r="M13" s="16"/>
    </row>
    <row r="14" spans="1:13" x14ac:dyDescent="0.25">
      <c r="A14" s="20" t="str">
        <f>'Cumulative data'!M2</f>
        <v>Period 11</v>
      </c>
      <c r="B14" s="17">
        <f>'Cumulative data'!M8</f>
        <v>0</v>
      </c>
      <c r="C14" s="20">
        <f t="shared" si="0"/>
        <v>0</v>
      </c>
      <c r="D14" s="20">
        <f t="shared" si="1"/>
        <v>0</v>
      </c>
      <c r="E14" s="20">
        <f t="shared" si="2"/>
        <v>0</v>
      </c>
      <c r="F14" s="20">
        <f t="shared" si="3"/>
        <v>0</v>
      </c>
      <c r="G14" s="20">
        <f t="shared" si="4"/>
        <v>0</v>
      </c>
      <c r="M14" s="16"/>
    </row>
    <row r="15" spans="1:13" x14ac:dyDescent="0.25">
      <c r="A15" s="20" t="str">
        <f>'Cumulative data'!N2</f>
        <v>Period 12</v>
      </c>
      <c r="B15" s="17">
        <f>'Cumulative data'!N8</f>
        <v>0</v>
      </c>
      <c r="C15" s="20">
        <f t="shared" si="0"/>
        <v>0</v>
      </c>
      <c r="D15" s="20">
        <f t="shared" si="1"/>
        <v>0</v>
      </c>
      <c r="E15" s="20">
        <f t="shared" si="2"/>
        <v>0</v>
      </c>
      <c r="F15" s="20">
        <f t="shared" si="3"/>
        <v>0</v>
      </c>
      <c r="G15" s="20">
        <f t="shared" si="4"/>
        <v>0</v>
      </c>
      <c r="M15" s="16"/>
    </row>
  </sheetData>
  <pageMargins left="0.7" right="0.7" top="0.75" bottom="0.75" header="0.3" footer="0.3"/>
  <pageSetup paperSize="9" orientation="portrait" r:id="rId1"/>
  <ignoredErrors>
    <ignoredError sqref="C4:G15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/>
  <dimension ref="A1:F5"/>
  <sheetViews>
    <sheetView workbookViewId="0"/>
  </sheetViews>
  <sheetFormatPr defaultRowHeight="15" x14ac:dyDescent="0.25"/>
  <cols>
    <col min="3" max="3" width="17.7109375" bestFit="1" customWidth="1"/>
    <col min="4" max="4" width="28.7109375" bestFit="1" customWidth="1"/>
    <col min="5" max="5" width="28.7109375" customWidth="1"/>
  </cols>
  <sheetData>
    <row r="1" spans="1:6" x14ac:dyDescent="0.25">
      <c r="A1" t="s">
        <v>16</v>
      </c>
      <c r="B1" t="s">
        <v>11</v>
      </c>
      <c r="C1" t="s">
        <v>11</v>
      </c>
      <c r="D1" t="s">
        <v>11</v>
      </c>
      <c r="E1" t="s">
        <v>53</v>
      </c>
      <c r="F1" t="s">
        <v>19</v>
      </c>
    </row>
    <row r="2" spans="1:6" x14ac:dyDescent="0.25">
      <c r="A2" t="s">
        <v>14</v>
      </c>
      <c r="B2" t="s">
        <v>12</v>
      </c>
      <c r="C2" t="s">
        <v>12</v>
      </c>
      <c r="D2" t="s">
        <v>12</v>
      </c>
      <c r="E2" t="s">
        <v>48</v>
      </c>
      <c r="F2" t="s">
        <v>20</v>
      </c>
    </row>
    <row r="3" spans="1:6" x14ac:dyDescent="0.25">
      <c r="A3" t="s">
        <v>15</v>
      </c>
      <c r="B3" t="s">
        <v>13</v>
      </c>
      <c r="C3" t="s">
        <v>22</v>
      </c>
      <c r="D3" t="s">
        <v>23</v>
      </c>
      <c r="E3" t="s">
        <v>42</v>
      </c>
      <c r="F3" t="s">
        <v>17</v>
      </c>
    </row>
    <row r="4" spans="1:6" x14ac:dyDescent="0.25">
      <c r="F4" t="s">
        <v>18</v>
      </c>
    </row>
    <row r="5" spans="1:6" x14ac:dyDescent="0.25">
      <c r="F5" t="s">
        <v>21</v>
      </c>
    </row>
  </sheetData>
  <sheetProtection algorithmName="SHA-512" hashValue="QiZs+9QgHC4H5bJCVPSWl80MbxBgag3ZIludTvZOG2Fe5eL46q1UqimoEKwOKMIuBf52ql6izjZmpsx/RUnLsw==" saltValue="VYs55bWTyw4uaRGPdCfno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Sepsis - front sheet</vt:lpstr>
      <vt:lpstr>Sepsis - background</vt:lpstr>
      <vt:lpstr>Sepsis - data collection</vt:lpstr>
      <vt:lpstr>Sepsis baseline data</vt:lpstr>
      <vt:lpstr>Cumulative data</vt:lpstr>
      <vt:lpstr>Run chart</vt:lpstr>
      <vt:lpstr>Sepsis lists</vt:lpstr>
    </vt:vector>
  </TitlesOfParts>
  <Company>NHS Wirral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Rackham</dc:creator>
  <cp:lastModifiedBy>Megan Peng</cp:lastModifiedBy>
  <dcterms:created xsi:type="dcterms:W3CDTF">2018-02-06T08:50:48Z</dcterms:created>
  <dcterms:modified xsi:type="dcterms:W3CDTF">2020-01-31T13:41:20Z</dcterms:modified>
</cp:coreProperties>
</file>