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linical Standards &amp; Quality Improvement\6_1 QUALITY IMPROVEMENT\5. QI Central\Scores &amp; Certificates\Submissions Under Review\"/>
    </mc:Choice>
  </mc:AlternateContent>
  <xr:revisionPtr revIDLastSave="0" documentId="8_{1B96B7F3-D027-400B-A6B6-9522462B28A1}" xr6:coauthVersionLast="44" xr6:coauthVersionMax="44" xr10:uidLastSave="{00000000-0000-0000-0000-000000000000}"/>
  <bookViews>
    <workbookView xWindow="690" yWindow="3510" windowWidth="28110" windowHeight="12225" activeTab="2" xr2:uid="{00000000-000D-0000-FFFF-FFFF00000000}"/>
  </bookViews>
  <sheets>
    <sheet name="Status - front sheet" sheetId="4" r:id="rId1"/>
    <sheet name="Status - background" sheetId="7" r:id="rId2"/>
    <sheet name="Status collection" sheetId="1" r:id="rId3"/>
    <sheet name="Status summary" sheetId="2" r:id="rId4"/>
    <sheet name="Cumulative data" sheetId="6" r:id="rId5"/>
    <sheet name="Run chart" sheetId="8" r:id="rId6"/>
    <sheet name="Status lists" sheetId="3" r:id="rId7"/>
  </sheets>
  <externalReferences>
    <externalReference r:id="rId8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8" l="1"/>
  <c r="B14" i="8"/>
  <c r="B13" i="8"/>
  <c r="B12" i="8"/>
  <c r="B11" i="8"/>
  <c r="B10" i="8"/>
  <c r="B9" i="8"/>
  <c r="B8" i="8"/>
  <c r="B7" i="8"/>
  <c r="B6" i="8"/>
  <c r="B5" i="8"/>
  <c r="B4" i="8"/>
  <c r="D36" i="6"/>
  <c r="E36" i="6"/>
  <c r="F36" i="6"/>
  <c r="G36" i="6"/>
  <c r="H36" i="6"/>
  <c r="I36" i="6"/>
  <c r="J36" i="6"/>
  <c r="K36" i="6"/>
  <c r="L36" i="6"/>
  <c r="M36" i="6"/>
  <c r="N36" i="6"/>
  <c r="G15" i="8"/>
  <c r="D15" i="8"/>
  <c r="F15" i="8"/>
  <c r="E15" i="8"/>
  <c r="C15" i="8"/>
  <c r="A15" i="8"/>
  <c r="G14" i="8"/>
  <c r="D14" i="8"/>
  <c r="F14" i="8"/>
  <c r="E14" i="8"/>
  <c r="C14" i="8"/>
  <c r="A14" i="8"/>
  <c r="G13" i="8"/>
  <c r="D13" i="8"/>
  <c r="F13" i="8"/>
  <c r="E13" i="8"/>
  <c r="C13" i="8"/>
  <c r="A13" i="8"/>
  <c r="G12" i="8"/>
  <c r="D12" i="8"/>
  <c r="F12" i="8"/>
  <c r="E12" i="8"/>
  <c r="C12" i="8"/>
  <c r="A12" i="8"/>
  <c r="G11" i="8"/>
  <c r="D11" i="8"/>
  <c r="F11" i="8"/>
  <c r="E11" i="8"/>
  <c r="C11" i="8"/>
  <c r="A11" i="8"/>
  <c r="G10" i="8"/>
  <c r="D10" i="8"/>
  <c r="F10" i="8"/>
  <c r="E10" i="8"/>
  <c r="C10" i="8"/>
  <c r="A10" i="8"/>
  <c r="G9" i="8"/>
  <c r="D9" i="8"/>
  <c r="F9" i="8"/>
  <c r="E9" i="8"/>
  <c r="C9" i="8"/>
  <c r="A9" i="8"/>
  <c r="G8" i="8"/>
  <c r="D8" i="8"/>
  <c r="F8" i="8"/>
  <c r="E8" i="8"/>
  <c r="C8" i="8"/>
  <c r="A8" i="8"/>
  <c r="G7" i="8"/>
  <c r="D7" i="8"/>
  <c r="F7" i="8"/>
  <c r="E7" i="8"/>
  <c r="C7" i="8"/>
  <c r="A7" i="8"/>
  <c r="G6" i="8"/>
  <c r="D6" i="8"/>
  <c r="F6" i="8"/>
  <c r="E6" i="8"/>
  <c r="C6" i="8"/>
  <c r="A6" i="8"/>
  <c r="G5" i="8"/>
  <c r="D5" i="8"/>
  <c r="F5" i="8"/>
  <c r="E5" i="8"/>
  <c r="C5" i="8"/>
  <c r="A5" i="8"/>
  <c r="G4" i="8"/>
  <c r="D4" i="8"/>
  <c r="F4" i="8"/>
  <c r="E4" i="8"/>
  <c r="C4" i="8"/>
  <c r="A4" i="8"/>
  <c r="C36" i="6"/>
  <c r="C33" i="2"/>
  <c r="C34" i="2"/>
  <c r="C32" i="2"/>
  <c r="C29" i="2"/>
  <c r="C30" i="2"/>
  <c r="C31" i="2"/>
  <c r="C28" i="2"/>
  <c r="C25" i="2"/>
  <c r="C26" i="2"/>
  <c r="C27" i="2"/>
  <c r="C24" i="2"/>
  <c r="C19" i="2"/>
  <c r="C20" i="2"/>
  <c r="C21" i="2"/>
  <c r="C22" i="2"/>
  <c r="C23" i="2"/>
  <c r="C18" i="2"/>
  <c r="C13" i="2"/>
  <c r="C14" i="2"/>
  <c r="C15" i="2"/>
  <c r="C16" i="2"/>
  <c r="C17" i="2"/>
  <c r="C12" i="2"/>
  <c r="C7" i="2"/>
  <c r="C8" i="2"/>
  <c r="C9" i="2"/>
  <c r="C10" i="2"/>
  <c r="C11" i="2"/>
  <c r="C6" i="2"/>
  <c r="C3" i="2"/>
  <c r="C4" i="2"/>
  <c r="C5" i="2"/>
  <c r="C2" i="2"/>
  <c r="D7" i="2"/>
  <c r="D11" i="2"/>
  <c r="D15" i="2"/>
  <c r="D19" i="2"/>
  <c r="D23" i="2"/>
  <c r="D27" i="2"/>
  <c r="D31" i="2"/>
  <c r="D4" i="2"/>
  <c r="D8" i="2"/>
  <c r="D12" i="2"/>
  <c r="D16" i="2"/>
  <c r="D20" i="2"/>
  <c r="D24" i="2"/>
  <c r="D28" i="2"/>
  <c r="D32" i="2"/>
  <c r="D5" i="2"/>
  <c r="D9" i="2"/>
  <c r="D13" i="2"/>
  <c r="D17" i="2"/>
  <c r="D21" i="2"/>
  <c r="D25" i="2"/>
  <c r="D29" i="2"/>
  <c r="D33" i="2"/>
  <c r="D6" i="2"/>
  <c r="D10" i="2"/>
  <c r="D14" i="2"/>
  <c r="D18" i="2"/>
  <c r="D22" i="2"/>
  <c r="D26" i="2"/>
  <c r="D30" i="2"/>
  <c r="D34" i="2"/>
  <c r="D3" i="2"/>
</calcChain>
</file>

<file path=xl/sharedStrings.xml><?xml version="1.0" encoding="utf-8"?>
<sst xmlns="http://schemas.openxmlformats.org/spreadsheetml/2006/main" count="165" uniqueCount="90">
  <si>
    <t>Patient number</t>
  </si>
  <si>
    <t>Yes</t>
  </si>
  <si>
    <t>No</t>
  </si>
  <si>
    <t>Total</t>
  </si>
  <si>
    <t>Aim</t>
  </si>
  <si>
    <t>Method</t>
  </si>
  <si>
    <t>Data</t>
  </si>
  <si>
    <t>Only use the drop down boxes</t>
  </si>
  <si>
    <t>How to use this sheet</t>
  </si>
  <si>
    <t>These can be combined in the "Cumulative data" tab for cumulative data to generate run charts</t>
  </si>
  <si>
    <t>Not recorded</t>
  </si>
  <si>
    <t>Complete the worksheet - Status - data collection</t>
  </si>
  <si>
    <t>Your summary with totals and graphs will display in Status summary</t>
  </si>
  <si>
    <t>Time to first benzodiazepine</t>
  </si>
  <si>
    <t>Time to second benzodiazepine</t>
  </si>
  <si>
    <t>Total number of doses of benzodiazepines</t>
  </si>
  <si>
    <t>Prospective cohort of 20 cases of status epilepticus</t>
  </si>
  <si>
    <t>To assess compliance against key treatment points from the Advanced Paediatric Life Support guidance on treatment of status epilepticus</t>
  </si>
  <si>
    <t>Status epilepticus</t>
  </si>
  <si>
    <t>Age</t>
  </si>
  <si>
    <t>0 to 5</t>
  </si>
  <si>
    <t>6 to 11</t>
  </si>
  <si>
    <t>12 or older</t>
  </si>
  <si>
    <t>Not applicable</t>
  </si>
  <si>
    <t>5 to 10 minutes</t>
  </si>
  <si>
    <t>Less than 5 minutes</t>
  </si>
  <si>
    <t>11 to 15 minutes</t>
  </si>
  <si>
    <t>More than 15 minutes</t>
  </si>
  <si>
    <t>Time to first benzodiazepine - after start of convulsion</t>
  </si>
  <si>
    <t>Time to second benzodiazepine - after first benzodiazepine</t>
  </si>
  <si>
    <t>Total number of doses of benzodiazepines (including pre-hospital)</t>
  </si>
  <si>
    <t>Time to administration of phenytoin / phenobarbitone (after benzodiazepines)</t>
  </si>
  <si>
    <t>Paraldehyde given?</t>
  </si>
  <si>
    <t>Thiopental given?</t>
  </si>
  <si>
    <t>Other anticonvulsants given?</t>
  </si>
  <si>
    <t>More than 4</t>
  </si>
  <si>
    <t>Status epilepticus results</t>
  </si>
  <si>
    <t>Background Information and rationale</t>
  </si>
  <si>
    <t>You know how we can struggle to complete meaningful audit, completing the cycle, to improve care?</t>
  </si>
  <si>
    <t>What we wanted to do is to enable Quality Improvement in Paediatrics, by facilitating standardised comparison of practice.</t>
  </si>
  <si>
    <t>With a move to embed quality improvement into everyday work, it is vital that we are able to compare our outcomes with others, and to share and develop improvement opportunities between units / hospitals.</t>
  </si>
  <si>
    <t>For the funded national audits, these outcomes and datasets are agreed.</t>
  </si>
  <si>
    <t>For many other audits, they are not, despite national guidance being available.</t>
  </si>
  <si>
    <r>
      <t>AIMS</t>
    </r>
    <r>
      <rPr>
        <sz val="12"/>
        <color theme="1"/>
        <rFont val="Calibri"/>
        <family val="2"/>
        <scheme val="minor"/>
      </rPr>
      <t>. What are the main aims of the tool?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</si>
  <si>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develop standardised methodology and dataset for data collection and analysis, in keeping with already agreed national standards of care.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</si>
  <si>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identify areas for improvement in clinical care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</si>
  <si>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allow peer benchmarking, shared learning and collaboration.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</si>
  <si>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facilitate QI work across larger footprints (networks or regions) with standard methodology.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</si>
  <si>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develop a dataset where it would be possible to select one or some of the parts.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</si>
  <si>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In time, it may be possible for interested paediatricians to co-ordinate data collection and even analysis nationally.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</si>
  <si>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If successful, the RCPCH could consider managing data analysis centrally</t>
    </r>
  </si>
  <si>
    <t>DESCRIPTION</t>
  </si>
  <si>
    <t>A standardised dataset, with brief methodology.</t>
  </si>
  <si>
    <t>Data collection spreadsheet:</t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</si>
  <si>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Only use the drop down boxes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</si>
  <si>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This will automatically create graphs of your baseline data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</si>
  <si>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When you have completed more than one cycle of data collection, these can be combined in the cumulative data tab, </t>
    </r>
  </si>
  <si>
    <t>from which you can generate run charts to show the effect of your QI measures</t>
  </si>
  <si>
    <r>
      <t>·</t>
    </r>
    <r>
      <rPr>
        <sz val="12"/>
        <color theme="1"/>
        <rFont val="Times New Roman"/>
        <family val="1"/>
      </rPr>
      <t>   </t>
    </r>
    <r>
      <rPr>
        <sz val="12"/>
        <color theme="1"/>
        <rFont val="Calibri"/>
        <family val="2"/>
        <scheme val="minor"/>
      </rPr>
      <t>      For the example measure, this will generate a run chart automatically, or</t>
    </r>
  </si>
  <si>
    <t>alternatively, enter your QI data into the "run chart" tab to generate a run chart with baseline median and control limits</t>
  </si>
  <si>
    <t>Date</t>
  </si>
  <si>
    <t>Median</t>
  </si>
  <si>
    <t>Mean</t>
  </si>
  <si>
    <t>UCL</t>
  </si>
  <si>
    <t>LCL</t>
  </si>
  <si>
    <t>Sigma</t>
  </si>
  <si>
    <t>The Epilepsy12 audit is a collaborative audit of healthcare for children and young people with suspected epileptic seizures.</t>
  </si>
  <si>
    <t>It looks at organisational structures and some aspects of disease management, but does not include the management of status epilepticus.</t>
  </si>
  <si>
    <t>The APLS teaching and algorithm describe choice and timings of anticonvulsants to be given in status epilepticus.</t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</si>
  <si>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To improve adherence to the APLS guidance</t>
    </r>
  </si>
  <si>
    <t>Status epilepticus can be fatal in up to 4-6% of cases. Complications of prolonged convulsions include cardiac arrhthmias, hypertension, pulmonary oedema, hyperthermia, disseminated intravascular coagulation and myoglobinuria (Advanced Paediatric Life Support (APLS), 6th edition, Resuscitation Council).</t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</si>
  <si>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Complete the worksheet - "Status - data collection"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</si>
  <si>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Your summary will display in " Status summary"</t>
    </r>
  </si>
  <si>
    <t>(The "Status lists” tab is purely there to help the spreadsheet function)</t>
  </si>
  <si>
    <t>Status epilepticus results - enter percentages to create a run chart</t>
  </si>
  <si>
    <t>(Edit "period" as required - either periods or dates)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</si>
  <si>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</si>
  <si>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</si>
  <si>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</si>
  <si>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</si>
  <si>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</si>
  <si>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</si>
  <si>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</si>
  <si>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</si>
  <si>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</si>
  <si>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</si>
  <si>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</si>
  <si>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</si>
  <si>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Run chart - example for "time to second benzodiazepine 5 to 10 minutes"</t>
  </si>
  <si>
    <t>Time to second benzodiazepine
(5 to 10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</si>
</sst>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0" fillId="0" borderId="0" xfId="1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indent="5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14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/>
    <xf numFmtId="9" fontId="0" fillId="0" borderId="0" xfId="1" applyFont="1" applyProtection="1"/>
    <xf numFmtId="9" fontId="0" fillId="0" borderId="0" xfId="1" applyFont="1" applyFill="1" applyProtection="1"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'Status summary'!$A$3:$B$5</c:f>
              <c:multiLvlStrCache>
                <c:ptCount val="3"/>
                <c:lvl>
                  <c:pt idx="0">
                    <c:v>0 to 5</c:v>
                  </c:pt>
                  <c:pt idx="1">
                    <c:v>6 to 11</c:v>
                  </c:pt>
                  <c:pt idx="2">
                    <c:v>12 or older</c:v>
                  </c:pt>
                </c:lvl>
                <c:lvl>
                  <c:pt idx="0">
                    <c:v>Age</c:v>
                  </c:pt>
                </c:lvl>
              </c:multiLvlStrCache>
            </c:multiLvlStrRef>
          </c:cat>
          <c:val>
            <c:numRef>
              <c:f>'Status summary'!$C$3:$C$5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3-4527-96AD-98FF7BF88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846800"/>
        <c:axId val="371850080"/>
      </c:barChart>
      <c:catAx>
        <c:axId val="37184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50080"/>
        <c:crosses val="autoZero"/>
        <c:auto val="1"/>
        <c:lblAlgn val="ctr"/>
        <c:lblOffset val="100"/>
        <c:noMultiLvlLbl val="0"/>
      </c:catAx>
      <c:valAx>
        <c:axId val="3718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4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Time to first benzodiazepine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5-9BA8-44DB-A7E9-17DC558AEF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9BA8-44DB-A7E9-17DC558AEF5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7-9BA8-44DB-A7E9-17DC558AEF5B}"/>
              </c:ext>
            </c:extLst>
          </c:dPt>
          <c:cat>
            <c:multiLvlStrRef>
              <c:f>'Status summary'!$A$6:$B$11</c:f>
              <c:multiLvlStrCache>
                <c:ptCount val="6"/>
                <c:lvl>
                  <c:pt idx="0">
                    <c:v>Less than 5 minutes</c:v>
                  </c:pt>
                  <c:pt idx="1">
                    <c:v>5 to 10 minutes</c:v>
                  </c:pt>
                  <c:pt idx="2">
                    <c:v>11 to 15 minutes</c:v>
                  </c:pt>
                  <c:pt idx="3">
                    <c:v>More than 15 minutes</c:v>
                  </c:pt>
                  <c:pt idx="4">
                    <c:v>Not applicable</c:v>
                  </c:pt>
                  <c:pt idx="5">
                    <c:v>Not recorded</c:v>
                  </c:pt>
                </c:lvl>
                <c:lvl>
                  <c:pt idx="0">
                    <c:v>Time to first benzodiazepine</c:v>
                  </c:pt>
                </c:lvl>
              </c:multiLvlStrCache>
            </c:multiLvlStrRef>
          </c:cat>
          <c:val>
            <c:numRef>
              <c:f>'Status summary'!$C$6:$C$11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BA8-44DB-A7E9-17DC558AEF5B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BA8-44DB-A7E9-17DC558AEF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BA8-44DB-A7E9-17DC558AEF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BA8-44DB-A7E9-17DC558AEF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9BA8-44DB-A7E9-17DC558AEF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9BA8-44DB-A7E9-17DC558AEF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BA8-44DB-A7E9-17DC558AEF5B}"/>
              </c:ext>
            </c:extLst>
          </c:dPt>
          <c:cat>
            <c:multiLvlStrRef>
              <c:f>'Status summary'!$A$6:$B$11</c:f>
              <c:multiLvlStrCache>
                <c:ptCount val="6"/>
                <c:lvl>
                  <c:pt idx="0">
                    <c:v>Less than 5 minutes</c:v>
                  </c:pt>
                  <c:pt idx="1">
                    <c:v>5 to 10 minutes</c:v>
                  </c:pt>
                  <c:pt idx="2">
                    <c:v>11 to 15 minutes</c:v>
                  </c:pt>
                  <c:pt idx="3">
                    <c:v>More than 15 minutes</c:v>
                  </c:pt>
                  <c:pt idx="4">
                    <c:v>Not applicable</c:v>
                  </c:pt>
                  <c:pt idx="5">
                    <c:v>Not recorded</c:v>
                  </c:pt>
                </c:lvl>
                <c:lvl>
                  <c:pt idx="0">
                    <c:v>Time to first benzodiazepine</c:v>
                  </c:pt>
                </c:lvl>
              </c:multiLvlStrCache>
            </c:multiLvlStrRef>
          </c:cat>
          <c:val>
            <c:numRef>
              <c:f>'Status summary'!$C$6:$C$11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BA8-44DB-A7E9-17DC558AE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doses of benzodiazepines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B6-4F78-B3E8-39F77E0DFD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B6-4F78-B3E8-39F77E0DFD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D0-401C-8C2D-553AC42BB2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D0-401C-8C2D-553AC42BB2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30-4D5E-B3DC-1E44CBBCDD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030-4D5E-B3DC-1E44CBBCDD4A}"/>
              </c:ext>
            </c:extLst>
          </c:dPt>
          <c:cat>
            <c:multiLvlStrRef>
              <c:f>'Status summary'!$A$18:$B$23</c:f>
              <c:multiLvlStrCache>
                <c:ptCount val="6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More than 4</c:v>
                  </c:pt>
                </c:lvl>
                <c:lvl>
                  <c:pt idx="0">
                    <c:v>Total number of doses of benzodiazepines</c:v>
                  </c:pt>
                </c:lvl>
              </c:multiLvlStrCache>
            </c:multiLvlStrRef>
          </c:cat>
          <c:val>
            <c:numRef>
              <c:f>'Status summary'!$C$18:$C$23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C-4D24-BD02-3E3460DE6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Paraldehyde given?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89-4710-9999-455CC5F009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89-4710-9999-455CC5F009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FD-40DE-BBB6-6301CF18EF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FD-40DE-BBB6-6301CF18EFA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'Status summary'!$A$24:$B$27</c15:sqref>
                  </c15:fullRef>
                  <c15:levelRef>
                    <c15:sqref>'Status summary'!$B$24:$B$27</c15:sqref>
                  </c15:levelRef>
                </c:ext>
              </c:extLst>
              <c:f>'Status summary'!$B$24:$B$27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Not recorded</c:v>
                </c:pt>
                <c:pt idx="3">
                  <c:v>Not applicable</c:v>
                </c:pt>
              </c:strCache>
            </c:strRef>
          </c:cat>
          <c:val>
            <c:numRef>
              <c:f>'Status summary'!$C$24:$C$27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4-44EF-9C4B-02EDBCF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Thiopental given?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54-43E5-8EE1-2C86FAA72B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54-43E5-8EE1-2C86FAA72B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9-471C-AC34-98496AEBDE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09-471C-AC34-98496AEBDE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09-471C-AC34-98496AEBDE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09-471C-AC34-98496AEBDE62}"/>
              </c:ext>
            </c:extLst>
          </c:dPt>
          <c:cat>
            <c:multiLvlStrRef>
              <c:f>'Status summary'!$A$28:$B$31</c:f>
              <c:multiLvlStrCache>
                <c:ptCount val="4"/>
                <c:lvl>
                  <c:pt idx="0">
                    <c:v>Yes</c:v>
                  </c:pt>
                  <c:pt idx="1">
                    <c:v>No</c:v>
                  </c:pt>
                  <c:pt idx="2">
                    <c:v>Not recorded</c:v>
                  </c:pt>
                  <c:pt idx="3">
                    <c:v>Not applicable</c:v>
                  </c:pt>
                </c:lvl>
                <c:lvl>
                  <c:pt idx="0">
                    <c:v>Thiopental given?</c:v>
                  </c:pt>
                </c:lvl>
              </c:multiLvlStrCache>
            </c:multiLvlStrRef>
          </c:cat>
          <c:val>
            <c:numRef>
              <c:f>'Status summary'!$C$28:$C$31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0-4158-8E62-7874AF78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Time to second benzodiazepine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61-4D05-B8BF-447DEF703E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61-4D05-B8BF-447DEF703E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E61-4D05-B8BF-447DEF703EDB}"/>
              </c:ext>
            </c:extLst>
          </c:dPt>
          <c:cat>
            <c:multiLvlStrRef>
              <c:f>'Status summary'!$A$12:$B$17</c:f>
              <c:multiLvlStrCache>
                <c:ptCount val="6"/>
                <c:lvl>
                  <c:pt idx="0">
                    <c:v>Less than 5 minutes</c:v>
                  </c:pt>
                  <c:pt idx="1">
                    <c:v>5 to 10 minutes</c:v>
                  </c:pt>
                  <c:pt idx="2">
                    <c:v>11 to 15 minutes</c:v>
                  </c:pt>
                  <c:pt idx="3">
                    <c:v>More than 15 minutes</c:v>
                  </c:pt>
                  <c:pt idx="4">
                    <c:v>Not applicable</c:v>
                  </c:pt>
                  <c:pt idx="5">
                    <c:v>Not recorded</c:v>
                  </c:pt>
                </c:lvl>
                <c:lvl>
                  <c:pt idx="0">
                    <c:v>Time to second benzodiazepine</c:v>
                  </c:pt>
                </c:lvl>
              </c:multiLvlStrCache>
            </c:multiLvlStrRef>
          </c:cat>
          <c:val>
            <c:numRef>
              <c:f>'Status summary'!$C$12:$C$17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61-4D05-B8BF-447DEF703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Other anticonvulsants given?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5F-4323-B02F-D2FECA9DDC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5F-4323-B02F-D2FECA9DDC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5F-4323-B02F-D2FECA9DDC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5F-4323-B02F-D2FECA9DDC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5F-4323-B02F-D2FECA9DDC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45F-4323-B02F-D2FECA9DDC82}"/>
              </c:ext>
            </c:extLst>
          </c:dPt>
          <c:cat>
            <c:multiLvlStrRef>
              <c:f>'Status summary'!$A$32:$B$34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Not recorded</c:v>
                  </c:pt>
                </c:lvl>
                <c:lvl>
                  <c:pt idx="0">
                    <c:v>Other anticonvulsants given?</c:v>
                  </c:pt>
                </c:lvl>
              </c:multiLvlStrCache>
            </c:multiLvlStrRef>
          </c:cat>
          <c:val>
            <c:numRef>
              <c:f>'Status summary'!$C$32:$C$34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5F-4323-B02F-D2FECA9DD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Example run chart for advice on smoking cessation with mean and upper and lower control limits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chart'!$B$3</c:f>
              <c:strCache>
                <c:ptCount val="1"/>
                <c:pt idx="0">
                  <c:v>Time to second benzodiazepine
(5 to 10 minutes)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chart'!$B$4:$B$15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8-45F7-94BC-9A5316D96DC7}"/>
            </c:ext>
          </c:extLst>
        </c:ser>
        <c:ser>
          <c:idx val="1"/>
          <c:order val="1"/>
          <c:tx>
            <c:strRef>
              <c:f>'Run chart'!$D$3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chart'!$D$4:$D$15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58-45F7-94BC-9A5316D96DC7}"/>
            </c:ext>
          </c:extLst>
        </c:ser>
        <c:ser>
          <c:idx val="2"/>
          <c:order val="2"/>
          <c:tx>
            <c:strRef>
              <c:f>'Run chart'!$E$3</c:f>
              <c:strCache>
                <c:ptCount val="1"/>
                <c:pt idx="0">
                  <c:v>UCL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chart'!$E$4:$E$15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58-45F7-94BC-9A5316D96DC7}"/>
            </c:ext>
          </c:extLst>
        </c:ser>
        <c:ser>
          <c:idx val="3"/>
          <c:order val="3"/>
          <c:tx>
            <c:strRef>
              <c:f>'Run chart'!$F$3</c:f>
              <c:strCache>
                <c:ptCount val="1"/>
                <c:pt idx="0">
                  <c:v>LCL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'Run chart'!$A$4:$A$15</c:f>
              <c:strCache>
                <c:ptCount val="12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</c:strCache>
            </c:strRef>
          </c:cat>
          <c:val>
            <c:numRef>
              <c:f>'Run chart'!$F$4:$F$15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58-45F7-94BC-9A5316D96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30256"/>
        <c:axId val="405830584"/>
      </c:lineChart>
      <c:catAx>
        <c:axId val="40583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30584"/>
        <c:crosses val="autoZero"/>
        <c:auto val="1"/>
        <c:lblAlgn val="ctr"/>
        <c:lblOffset val="100"/>
        <c:noMultiLvlLbl val="0"/>
      </c:catAx>
      <c:valAx>
        <c:axId val="40583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3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61911</xdr:colOff>
      <xdr:row>0</xdr:row>
      <xdr:rowOff>223838</xdr:rowOff>
    </xdr:from>
    <xdr:to>
      <xdr:col>10</xdr:col>
      <xdr:colOff>180975</xdr:colOff>
      <xdr:row>14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15</xdr:row>
      <xdr:rowOff>76200</xdr:rowOff>
    </xdr:from>
    <xdr:to>
      <xdr:col>10</xdr:col>
      <xdr:colOff>228600</xdr:colOff>
      <xdr:row>27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40</xdr:row>
      <xdr:rowOff>161924</xdr:rowOff>
    </xdr:from>
    <xdr:to>
      <xdr:col>10</xdr:col>
      <xdr:colOff>200025</xdr:colOff>
      <xdr:row>58</xdr:row>
      <xdr:rowOff>133349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419100</xdr:colOff>
      <xdr:row>0</xdr:row>
      <xdr:rowOff>190500</xdr:rowOff>
    </xdr:from>
    <xdr:to>
      <xdr:col>15</xdr:col>
      <xdr:colOff>495300</xdr:colOff>
      <xdr:row>13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419100</xdr:colOff>
      <xdr:row>14</xdr:row>
      <xdr:rowOff>95250</xdr:rowOff>
    </xdr:from>
    <xdr:to>
      <xdr:col>15</xdr:col>
      <xdr:colOff>561975</xdr:colOff>
      <xdr:row>26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10</xdr:col>
      <xdr:colOff>152400</xdr:colOff>
      <xdr:row>41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16</xdr:col>
      <xdr:colOff>142875</xdr:colOff>
      <xdr:row>40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338136</xdr:colOff>
      <xdr:row>0</xdr:row>
      <xdr:rowOff>185737</xdr:rowOff>
    </xdr:from>
    <xdr:to>
      <xdr:col>16</xdr:col>
      <xdr:colOff>438149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ganp\AppData\Local\Microsoft\Windows\INetCache\Content.Outlook\ET8G7AAX\QI%20in%20Paediatrics%20Project%20-%20Smoking%20cessation%20-%20data%20collection%20with%20run%20chart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oking cessation - front sheet"/>
      <sheetName val="Smoking cessation - background"/>
      <sheetName val="Smoking cessation collection"/>
      <sheetName val="Smoking cessation summary"/>
      <sheetName val="Cumulative data"/>
      <sheetName val="Run chart"/>
      <sheetName val="Smoking cessation lists"/>
    </sheetNames>
    <sheetDataSet>
      <sheetData sheetId="0"/>
      <sheetData sheetId="1"/>
      <sheetData sheetId="2"/>
      <sheetData sheetId="3"/>
      <sheetData sheetId="4">
        <row r="2">
          <cell r="C2" t="str">
            <v>Period 1</v>
          </cell>
          <cell r="D2" t="str">
            <v>Period 2</v>
          </cell>
          <cell r="E2" t="str">
            <v>Period 3</v>
          </cell>
          <cell r="F2" t="str">
            <v>Period 4</v>
          </cell>
          <cell r="G2" t="str">
            <v>Period 5</v>
          </cell>
          <cell r="H2" t="str">
            <v>Period 6</v>
          </cell>
          <cell r="I2" t="str">
            <v>Period 7</v>
          </cell>
          <cell r="J2" t="str">
            <v>Period 8</v>
          </cell>
          <cell r="K2" t="str">
            <v>Period 9</v>
          </cell>
          <cell r="L2" t="str">
            <v>Period 10</v>
          </cell>
          <cell r="M2" t="str">
            <v>Period 11</v>
          </cell>
          <cell r="N2" t="str">
            <v>Period 12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workbookViewId="0"/>
  </sheetViews>
  <sheetFormatPr defaultRowHeight="15" x14ac:dyDescent="0.25"/>
  <cols>
    <col min="1" max="1" width="102.5703125" bestFit="1" customWidth="1"/>
  </cols>
  <sheetData>
    <row r="1" spans="1:1" ht="18" x14ac:dyDescent="0.25">
      <c r="A1" s="3" t="s">
        <v>18</v>
      </c>
    </row>
    <row r="2" spans="1:1" ht="15.75" x14ac:dyDescent="0.25">
      <c r="A2" s="8" t="s">
        <v>8</v>
      </c>
    </row>
    <row r="3" spans="1:1" ht="15.75" x14ac:dyDescent="0.25">
      <c r="A3" s="7" t="s">
        <v>11</v>
      </c>
    </row>
    <row r="4" spans="1:1" ht="15.75" x14ac:dyDescent="0.25">
      <c r="A4" s="7" t="s">
        <v>7</v>
      </c>
    </row>
    <row r="5" spans="1:1" ht="15.75" x14ac:dyDescent="0.25">
      <c r="A5" s="7" t="s">
        <v>12</v>
      </c>
    </row>
    <row r="6" spans="1:1" ht="15.75" x14ac:dyDescent="0.25">
      <c r="A6" s="7" t="s">
        <v>9</v>
      </c>
    </row>
    <row r="8" spans="1:1" ht="15.75" x14ac:dyDescent="0.25">
      <c r="A8" s="1" t="s">
        <v>4</v>
      </c>
    </row>
    <row r="9" spans="1:1" ht="30" x14ac:dyDescent="0.25">
      <c r="A9" s="13" t="s">
        <v>17</v>
      </c>
    </row>
    <row r="10" spans="1:1" x14ac:dyDescent="0.25">
      <c r="A10" s="2"/>
    </row>
    <row r="11" spans="1:1" ht="15.75" x14ac:dyDescent="0.25">
      <c r="A11" s="1" t="s">
        <v>5</v>
      </c>
    </row>
    <row r="12" spans="1:1" x14ac:dyDescent="0.25">
      <c r="A12" s="13" t="s">
        <v>16</v>
      </c>
    </row>
    <row r="13" spans="1:1" x14ac:dyDescent="0.25">
      <c r="A13" s="2"/>
    </row>
    <row r="14" spans="1:1" ht="15.75" x14ac:dyDescent="0.25">
      <c r="A14" s="1" t="s">
        <v>6</v>
      </c>
    </row>
    <row r="15" spans="1:1" x14ac:dyDescent="0.25">
      <c r="A15" s="2" t="s">
        <v>28</v>
      </c>
    </row>
    <row r="16" spans="1:1" x14ac:dyDescent="0.25">
      <c r="A16" s="2" t="s">
        <v>29</v>
      </c>
    </row>
    <row r="17" spans="1:1" x14ac:dyDescent="0.25">
      <c r="A17" s="2" t="s">
        <v>30</v>
      </c>
    </row>
    <row r="18" spans="1:1" x14ac:dyDescent="0.25">
      <c r="A18" s="2" t="s">
        <v>31</v>
      </c>
    </row>
    <row r="19" spans="1:1" x14ac:dyDescent="0.25">
      <c r="A19" s="2" t="s">
        <v>32</v>
      </c>
    </row>
    <row r="20" spans="1:1" x14ac:dyDescent="0.25">
      <c r="A20" s="2" t="s">
        <v>33</v>
      </c>
    </row>
    <row r="21" spans="1:1" s="2" customFormat="1" x14ac:dyDescent="0.25">
      <c r="A21" s="2" t="s">
        <v>34</v>
      </c>
    </row>
    <row r="22" spans="1:1" ht="15.75" x14ac:dyDescent="0.25">
      <c r="A22" s="14"/>
    </row>
    <row r="23" spans="1:1" ht="15.75" x14ac:dyDescent="0.25">
      <c r="A23" s="7"/>
    </row>
  </sheetData>
  <sheetProtection algorithmName="SHA-512" hashValue="3KAxKOpTlDGZBy+dZ6d1MNPvU7N0RuIPYjxllJvg6226ufyjR5uvdW+dGAWK7uI8KH8ZI7ox5w8kmJqBA34lYA==" saltValue="OxXidQ+4RqZtvhfVlEc6o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6"/>
  <sheetViews>
    <sheetView workbookViewId="0">
      <selection activeCell="A33" sqref="A33"/>
    </sheetView>
  </sheetViews>
  <sheetFormatPr defaultRowHeight="15.75" x14ac:dyDescent="0.25"/>
  <cols>
    <col min="1" max="1" width="126.140625" style="25" customWidth="1"/>
    <col min="2" max="16384" width="9.140625" style="6"/>
  </cols>
  <sheetData>
    <row r="1" spans="1:1" x14ac:dyDescent="0.25">
      <c r="A1" s="20" t="s">
        <v>37</v>
      </c>
    </row>
    <row r="2" spans="1:1" x14ac:dyDescent="0.25">
      <c r="A2" s="20"/>
    </row>
    <row r="3" spans="1:1" x14ac:dyDescent="0.25">
      <c r="A3" s="21" t="s">
        <v>38</v>
      </c>
    </row>
    <row r="4" spans="1:1" x14ac:dyDescent="0.25">
      <c r="A4" s="21" t="s">
        <v>39</v>
      </c>
    </row>
    <row r="5" spans="1:1" ht="31.5" x14ac:dyDescent="0.25">
      <c r="A5" s="21" t="s">
        <v>40</v>
      </c>
    </row>
    <row r="6" spans="1:1" x14ac:dyDescent="0.25">
      <c r="A6" s="21" t="s">
        <v>41</v>
      </c>
    </row>
    <row r="7" spans="1:1" x14ac:dyDescent="0.25">
      <c r="A7" s="21" t="s">
        <v>42</v>
      </c>
    </row>
    <row r="8" spans="1:1" x14ac:dyDescent="0.25">
      <c r="A8" s="21"/>
    </row>
    <row r="9" spans="1:1" ht="47.25" x14ac:dyDescent="0.25">
      <c r="A9" s="21" t="s">
        <v>70</v>
      </c>
    </row>
    <row r="10" spans="1:1" x14ac:dyDescent="0.25">
      <c r="A10" s="21" t="s">
        <v>66</v>
      </c>
    </row>
    <row r="11" spans="1:1" ht="31.5" x14ac:dyDescent="0.25">
      <c r="A11" s="21" t="s">
        <v>67</v>
      </c>
    </row>
    <row r="12" spans="1:1" x14ac:dyDescent="0.25">
      <c r="A12" s="21"/>
    </row>
    <row r="13" spans="1:1" x14ac:dyDescent="0.25">
      <c r="A13" s="21" t="s">
        <v>68</v>
      </c>
    </row>
    <row r="14" spans="1:1" x14ac:dyDescent="0.25">
      <c r="A14" s="21"/>
    </row>
    <row r="15" spans="1:1" x14ac:dyDescent="0.25">
      <c r="A15" s="22" t="s">
        <v>43</v>
      </c>
    </row>
    <row r="16" spans="1:1" ht="31.5" x14ac:dyDescent="0.25">
      <c r="A16" s="23" t="s">
        <v>44</v>
      </c>
    </row>
    <row r="17" spans="1:1" x14ac:dyDescent="0.25">
      <c r="A17" s="23" t="s">
        <v>69</v>
      </c>
    </row>
    <row r="18" spans="1:1" x14ac:dyDescent="0.25">
      <c r="A18" s="23" t="s">
        <v>45</v>
      </c>
    </row>
    <row r="19" spans="1:1" x14ac:dyDescent="0.25">
      <c r="A19" s="23" t="s">
        <v>46</v>
      </c>
    </row>
    <row r="20" spans="1:1" x14ac:dyDescent="0.25">
      <c r="A20" s="23" t="s">
        <v>47</v>
      </c>
    </row>
    <row r="21" spans="1:1" x14ac:dyDescent="0.25">
      <c r="A21" s="23" t="s">
        <v>48</v>
      </c>
    </row>
    <row r="22" spans="1:1" x14ac:dyDescent="0.25">
      <c r="A22" s="23" t="s">
        <v>49</v>
      </c>
    </row>
    <row r="23" spans="1:1" x14ac:dyDescent="0.25">
      <c r="A23" s="23" t="s">
        <v>50</v>
      </c>
    </row>
    <row r="24" spans="1:1" x14ac:dyDescent="0.25">
      <c r="A24" s="21"/>
    </row>
    <row r="25" spans="1:1" x14ac:dyDescent="0.25">
      <c r="A25" s="22" t="s">
        <v>51</v>
      </c>
    </row>
    <row r="26" spans="1:1" x14ac:dyDescent="0.25">
      <c r="A26" s="21" t="s">
        <v>52</v>
      </c>
    </row>
    <row r="27" spans="1:1" x14ac:dyDescent="0.25">
      <c r="A27" s="21" t="s">
        <v>53</v>
      </c>
    </row>
    <row r="28" spans="1:1" x14ac:dyDescent="0.25">
      <c r="A28" s="23" t="s">
        <v>71</v>
      </c>
    </row>
    <row r="29" spans="1:1" x14ac:dyDescent="0.25">
      <c r="A29" s="23" t="s">
        <v>54</v>
      </c>
    </row>
    <row r="30" spans="1:1" x14ac:dyDescent="0.25">
      <c r="A30" s="23" t="s">
        <v>72</v>
      </c>
    </row>
    <row r="31" spans="1:1" x14ac:dyDescent="0.25">
      <c r="A31" s="23" t="s">
        <v>55</v>
      </c>
    </row>
    <row r="32" spans="1:1" x14ac:dyDescent="0.25">
      <c r="A32" s="23" t="s">
        <v>56</v>
      </c>
    </row>
    <row r="33" spans="1:1" x14ac:dyDescent="0.25">
      <c r="A33" s="24" t="s">
        <v>57</v>
      </c>
    </row>
    <row r="34" spans="1:1" x14ac:dyDescent="0.25">
      <c r="A34" s="23" t="s">
        <v>58</v>
      </c>
    </row>
    <row r="35" spans="1:1" x14ac:dyDescent="0.25">
      <c r="A35" s="24" t="s">
        <v>59</v>
      </c>
    </row>
    <row r="36" spans="1:1" x14ac:dyDescent="0.25">
      <c r="A36" s="25" t="s">
        <v>73</v>
      </c>
    </row>
  </sheetData>
  <sheetProtection algorithmName="SHA-512" hashValue="vnqVhzfRg9HjADyUDcADioMXXpUR20Qg5k9bJLl8WCRT4KL8qUlx/nkbM18cBX7cD2hX2SknnfrdwWjENRR2zg==" saltValue="K10ya56awXajh43bslvaP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"/>
  <sheetViews>
    <sheetView tabSelected="1" workbookViewId="0">
      <selection activeCell="C3" sqref="C3"/>
    </sheetView>
  </sheetViews>
  <sheetFormatPr defaultRowHeight="15" x14ac:dyDescent="0.25"/>
  <cols>
    <col min="1" max="1" width="11.5703125" style="9" customWidth="1"/>
    <col min="2" max="2" width="18.28515625" style="9" bestFit="1" customWidth="1"/>
    <col min="3" max="3" width="21.140625" style="9" customWidth="1"/>
    <col min="4" max="4" width="20.42578125" style="9" customWidth="1"/>
    <col min="5" max="5" width="19.28515625" style="17" customWidth="1"/>
    <col min="6" max="6" width="14.7109375" style="9" customWidth="1"/>
    <col min="7" max="7" width="13" style="9" customWidth="1"/>
    <col min="8" max="8" width="17.7109375" style="9" customWidth="1"/>
    <col min="9" max="16384" width="9.140625" style="9"/>
  </cols>
  <sheetData>
    <row r="1" spans="1:8" s="10" customFormat="1" ht="21" x14ac:dyDescent="0.35">
      <c r="A1" s="34" t="s">
        <v>18</v>
      </c>
      <c r="B1" s="34"/>
      <c r="C1" s="34"/>
      <c r="E1" s="16"/>
    </row>
    <row r="2" spans="1:8" s="15" customFormat="1" ht="45" x14ac:dyDescent="0.25">
      <c r="A2" s="15" t="s">
        <v>0</v>
      </c>
      <c r="B2" s="15" t="s">
        <v>19</v>
      </c>
      <c r="C2" s="15" t="s">
        <v>13</v>
      </c>
      <c r="D2" s="15" t="s">
        <v>14</v>
      </c>
      <c r="E2" s="15" t="s">
        <v>15</v>
      </c>
      <c r="F2" s="15" t="s">
        <v>32</v>
      </c>
      <c r="G2" s="15" t="s">
        <v>33</v>
      </c>
      <c r="H2" s="15" t="s">
        <v>34</v>
      </c>
    </row>
  </sheetData>
  <sheetProtection algorithmName="SHA-512" hashValue="bplJdF+r0EwxeP4f+Dl2gjbZ/4EA9+feBcCmyfEMs0TEY/qxFUrpITB4/8TFk3gZNrhZpDYJsNLhALJjtUQHag==" saltValue="oXIy5bNnOuVmiIAzcm4oOA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Out of range" error="Please pick from the drop down list" xr:uid="{00000000-0002-0000-0200-000000000000}">
          <x14:formula1>
            <xm:f>'Status lists'!$A$1:$A$3</xm:f>
          </x14:formula1>
          <xm:sqref>B3:B1048576</xm:sqref>
        </x14:dataValidation>
        <x14:dataValidation type="list" allowBlank="1" showInputMessage="1" showErrorMessage="1" errorTitle="Out of range" error="Please pick from the drop down list" xr:uid="{00000000-0002-0000-0200-000001000000}">
          <x14:formula1>
            <xm:f>'Status lists'!$B$1:$B$6</xm:f>
          </x14:formula1>
          <xm:sqref>C3:C1048576 D3:D1048576</xm:sqref>
        </x14:dataValidation>
        <x14:dataValidation type="list" allowBlank="1" showInputMessage="1" showErrorMessage="1" errorTitle="Out of range" error="Please pick from the drop down list" xr:uid="{00000000-0002-0000-0200-000002000000}">
          <x14:formula1>
            <xm:f>'Status lists'!$C$1:$C$6</xm:f>
          </x14:formula1>
          <xm:sqref>E3:E1048576</xm:sqref>
        </x14:dataValidation>
        <x14:dataValidation type="list" allowBlank="1" showInputMessage="1" showErrorMessage="1" errorTitle="Out of range" error="Please pick from the drop down list" xr:uid="{00000000-0002-0000-0200-000003000000}">
          <x14:formula1>
            <xm:f>'Status lists'!$D$1:$D$4</xm:f>
          </x14:formula1>
          <xm:sqref>F3:G1048576</xm:sqref>
        </x14:dataValidation>
        <x14:dataValidation type="list" allowBlank="1" showInputMessage="1" showErrorMessage="1" errorTitle="Out of range" error="Please pick from the drop down list" xr:uid="{00000000-0002-0000-0200-000004000000}">
          <x14:formula1>
            <xm:f>'Status lists'!$D$1:$D$3</xm:f>
          </x14:formula1>
          <xm:sqref>H1:H1048576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workbookViewId="0">
      <selection activeCell="C3" sqref="C3"/>
    </sheetView>
  </sheetViews>
  <sheetFormatPr defaultRowHeight="15" x14ac:dyDescent="0.25"/>
  <cols>
    <col min="1" max="1" width="30.5703125" customWidth="1"/>
    <col min="2" max="2" width="18.5703125" bestFit="1" customWidth="1"/>
  </cols>
  <sheetData>
    <row r="1" spans="1:4" ht="18.75" x14ac:dyDescent="0.3">
      <c r="A1" s="36" t="s">
        <v>36</v>
      </c>
      <c r="B1" s="36"/>
      <c r="C1" s="36"/>
      <c r="D1" s="36"/>
    </row>
    <row r="2" spans="1:4" ht="15.75" x14ac:dyDescent="0.25">
      <c r="A2" s="19" t="s">
        <v>3</v>
      </c>
      <c r="B2" s="6"/>
      <c r="C2" s="5">
        <f>SUM(C3:C5)</f>
        <v>0</v>
      </c>
    </row>
    <row r="3" spans="1:4" x14ac:dyDescent="0.25">
      <c r="A3" s="37" t="s">
        <v>19</v>
      </c>
      <c r="B3" t="s">
        <v>20</v>
      </c>
      <c r="C3">
        <f>COUNTIF('Status collection'!B:B,'Status lists'!A1)</f>
        <v>0</v>
      </c>
      <c r="D3" s="4" t="str">
        <f>IF(C$2&lt;&gt;0,C3/$C$2,"")</f>
        <v/>
      </c>
    </row>
    <row r="4" spans="1:4" x14ac:dyDescent="0.25">
      <c r="A4" s="37"/>
      <c r="B4" t="s">
        <v>21</v>
      </c>
      <c r="C4">
        <f>COUNTIF('Status collection'!B:B,'Status lists'!A2)</f>
        <v>0</v>
      </c>
      <c r="D4" s="4" t="str">
        <f t="shared" ref="D4:D34" si="0">IF(C$2&lt;&gt;0,C4/$C$2,"")</f>
        <v/>
      </c>
    </row>
    <row r="5" spans="1:4" x14ac:dyDescent="0.25">
      <c r="A5" s="37"/>
      <c r="B5" t="s">
        <v>22</v>
      </c>
      <c r="C5">
        <f>COUNTIF('Status collection'!B:B,'Status lists'!A3)</f>
        <v>0</v>
      </c>
      <c r="D5" s="4" t="str">
        <f t="shared" si="0"/>
        <v/>
      </c>
    </row>
    <row r="6" spans="1:4" x14ac:dyDescent="0.25">
      <c r="A6" s="37" t="s">
        <v>13</v>
      </c>
      <c r="B6" t="s">
        <v>25</v>
      </c>
      <c r="C6">
        <f>COUNTIF('Status collection'!C:C,'Status lists'!B1)</f>
        <v>0</v>
      </c>
      <c r="D6" s="4" t="str">
        <f t="shared" si="0"/>
        <v/>
      </c>
    </row>
    <row r="7" spans="1:4" x14ac:dyDescent="0.25">
      <c r="A7" s="37"/>
      <c r="B7" t="s">
        <v>24</v>
      </c>
      <c r="C7">
        <f>COUNTIF('Status collection'!C:C,'Status lists'!B2)</f>
        <v>0</v>
      </c>
      <c r="D7" s="4" t="str">
        <f t="shared" si="0"/>
        <v/>
      </c>
    </row>
    <row r="8" spans="1:4" x14ac:dyDescent="0.25">
      <c r="A8" s="37"/>
      <c r="B8" t="s">
        <v>26</v>
      </c>
      <c r="C8">
        <f>COUNTIF('Status collection'!C:C,'Status lists'!B3)</f>
        <v>0</v>
      </c>
      <c r="D8" s="4" t="str">
        <f t="shared" si="0"/>
        <v/>
      </c>
    </row>
    <row r="9" spans="1:4" x14ac:dyDescent="0.25">
      <c r="A9" s="37"/>
      <c r="B9" t="s">
        <v>27</v>
      </c>
      <c r="C9">
        <f>COUNTIF('Status collection'!C:C,'Status lists'!B4)</f>
        <v>0</v>
      </c>
      <c r="D9" s="4" t="str">
        <f t="shared" si="0"/>
        <v/>
      </c>
    </row>
    <row r="10" spans="1:4" x14ac:dyDescent="0.25">
      <c r="A10" s="37"/>
      <c r="B10" t="s">
        <v>23</v>
      </c>
      <c r="C10">
        <f>COUNTIF('Status collection'!C:C,'Status lists'!B5)</f>
        <v>0</v>
      </c>
      <c r="D10" s="4" t="str">
        <f t="shared" si="0"/>
        <v/>
      </c>
    </row>
    <row r="11" spans="1:4" x14ac:dyDescent="0.25">
      <c r="A11" s="37"/>
      <c r="B11" t="s">
        <v>10</v>
      </c>
      <c r="C11">
        <f>COUNTIF('Status collection'!C:C,'Status lists'!B6)</f>
        <v>0</v>
      </c>
      <c r="D11" s="4" t="str">
        <f t="shared" si="0"/>
        <v/>
      </c>
    </row>
    <row r="12" spans="1:4" x14ac:dyDescent="0.25">
      <c r="A12" s="37" t="s">
        <v>14</v>
      </c>
      <c r="B12" t="s">
        <v>25</v>
      </c>
      <c r="C12">
        <f>COUNTIF('Status collection'!D:D,'Status lists'!B1)</f>
        <v>0</v>
      </c>
      <c r="D12" s="4" t="str">
        <f t="shared" si="0"/>
        <v/>
      </c>
    </row>
    <row r="13" spans="1:4" x14ac:dyDescent="0.25">
      <c r="A13" s="37"/>
      <c r="B13" t="s">
        <v>24</v>
      </c>
      <c r="C13">
        <f>COUNTIF('Status collection'!D:D,'Status lists'!B2)</f>
        <v>0</v>
      </c>
      <c r="D13" s="4" t="str">
        <f t="shared" si="0"/>
        <v/>
      </c>
    </row>
    <row r="14" spans="1:4" x14ac:dyDescent="0.25">
      <c r="A14" s="37"/>
      <c r="B14" t="s">
        <v>26</v>
      </c>
      <c r="C14">
        <f>COUNTIF('Status collection'!D:D,'Status lists'!B3)</f>
        <v>0</v>
      </c>
      <c r="D14" s="4" t="str">
        <f t="shared" si="0"/>
        <v/>
      </c>
    </row>
    <row r="15" spans="1:4" x14ac:dyDescent="0.25">
      <c r="A15" s="37"/>
      <c r="B15" t="s">
        <v>27</v>
      </c>
      <c r="C15">
        <f>COUNTIF('Status collection'!D:D,'Status lists'!B4)</f>
        <v>0</v>
      </c>
      <c r="D15" s="4" t="str">
        <f t="shared" si="0"/>
        <v/>
      </c>
    </row>
    <row r="16" spans="1:4" x14ac:dyDescent="0.25">
      <c r="A16" s="37"/>
      <c r="B16" t="s">
        <v>23</v>
      </c>
      <c r="C16">
        <f>COUNTIF('Status collection'!D:D,'Status lists'!B5)</f>
        <v>0</v>
      </c>
      <c r="D16" s="4" t="str">
        <f t="shared" si="0"/>
        <v/>
      </c>
    </row>
    <row r="17" spans="1:4" x14ac:dyDescent="0.25">
      <c r="A17" s="37"/>
      <c r="B17" t="s">
        <v>10</v>
      </c>
      <c r="C17">
        <f>COUNTIF('Status collection'!D:D,'Status lists'!B6)</f>
        <v>0</v>
      </c>
      <c r="D17" s="4" t="str">
        <f t="shared" si="0"/>
        <v/>
      </c>
    </row>
    <row r="18" spans="1:4" x14ac:dyDescent="0.25">
      <c r="A18" s="37" t="s">
        <v>15</v>
      </c>
      <c r="B18" s="18">
        <v>0</v>
      </c>
      <c r="C18">
        <f>COUNTIF('Status collection'!E:E,'Status lists'!C1)</f>
        <v>0</v>
      </c>
      <c r="D18" s="4" t="str">
        <f t="shared" si="0"/>
        <v/>
      </c>
    </row>
    <row r="19" spans="1:4" x14ac:dyDescent="0.25">
      <c r="A19" s="37"/>
      <c r="B19" s="18">
        <v>1</v>
      </c>
      <c r="C19">
        <f>COUNTIF('Status collection'!E:E,'Status lists'!C2)</f>
        <v>0</v>
      </c>
      <c r="D19" s="4" t="str">
        <f t="shared" si="0"/>
        <v/>
      </c>
    </row>
    <row r="20" spans="1:4" x14ac:dyDescent="0.25">
      <c r="A20" s="37"/>
      <c r="B20" s="18">
        <v>2</v>
      </c>
      <c r="C20">
        <f>COUNTIF('Status collection'!E:E,'Status lists'!C3)</f>
        <v>0</v>
      </c>
      <c r="D20" s="4" t="str">
        <f t="shared" si="0"/>
        <v/>
      </c>
    </row>
    <row r="21" spans="1:4" x14ac:dyDescent="0.25">
      <c r="A21" s="37"/>
      <c r="B21" s="18">
        <v>3</v>
      </c>
      <c r="C21">
        <f>COUNTIF('Status collection'!E:E,'Status lists'!C4)</f>
        <v>0</v>
      </c>
      <c r="D21" s="4" t="str">
        <f t="shared" si="0"/>
        <v/>
      </c>
    </row>
    <row r="22" spans="1:4" x14ac:dyDescent="0.25">
      <c r="A22" s="37"/>
      <c r="B22" s="18">
        <v>4</v>
      </c>
      <c r="C22">
        <f>COUNTIF('Status collection'!E:E,'Status lists'!C5)</f>
        <v>0</v>
      </c>
      <c r="D22" s="4" t="str">
        <f t="shared" si="0"/>
        <v/>
      </c>
    </row>
    <row r="23" spans="1:4" x14ac:dyDescent="0.25">
      <c r="A23" s="37"/>
      <c r="B23" s="18" t="s">
        <v>35</v>
      </c>
      <c r="C23">
        <f>COUNTIF('Status collection'!E:E,'Status lists'!C6)</f>
        <v>0</v>
      </c>
      <c r="D23" s="4" t="str">
        <f t="shared" si="0"/>
        <v/>
      </c>
    </row>
    <row r="24" spans="1:4" x14ac:dyDescent="0.25">
      <c r="A24" s="35" t="s">
        <v>32</v>
      </c>
      <c r="B24" t="s">
        <v>1</v>
      </c>
      <c r="C24">
        <f>COUNTIF('Status collection'!F:F,'Status lists'!D1)</f>
        <v>0</v>
      </c>
      <c r="D24" s="4" t="str">
        <f t="shared" si="0"/>
        <v/>
      </c>
    </row>
    <row r="25" spans="1:4" x14ac:dyDescent="0.25">
      <c r="A25" s="35"/>
      <c r="B25" t="s">
        <v>2</v>
      </c>
      <c r="C25">
        <f>COUNTIF('Status collection'!F:F,'Status lists'!D2)</f>
        <v>0</v>
      </c>
      <c r="D25" s="4" t="str">
        <f t="shared" si="0"/>
        <v/>
      </c>
    </row>
    <row r="26" spans="1:4" x14ac:dyDescent="0.25">
      <c r="A26" s="35"/>
      <c r="B26" t="s">
        <v>10</v>
      </c>
      <c r="C26">
        <f>COUNTIF('Status collection'!F:F,'Status lists'!D3)</f>
        <v>0</v>
      </c>
      <c r="D26" s="4" t="str">
        <f t="shared" si="0"/>
        <v/>
      </c>
    </row>
    <row r="27" spans="1:4" x14ac:dyDescent="0.25">
      <c r="A27" s="35"/>
      <c r="B27" t="s">
        <v>23</v>
      </c>
      <c r="C27">
        <f>COUNTIF('Status collection'!F:F,'Status lists'!D4)</f>
        <v>0</v>
      </c>
      <c r="D27" s="4" t="str">
        <f t="shared" si="0"/>
        <v/>
      </c>
    </row>
    <row r="28" spans="1:4" x14ac:dyDescent="0.25">
      <c r="A28" s="35" t="s">
        <v>33</v>
      </c>
      <c r="B28" t="s">
        <v>1</v>
      </c>
      <c r="C28">
        <f>COUNTIF('Status collection'!G:G,'Status lists'!D1)</f>
        <v>0</v>
      </c>
      <c r="D28" s="4" t="str">
        <f t="shared" si="0"/>
        <v/>
      </c>
    </row>
    <row r="29" spans="1:4" x14ac:dyDescent="0.25">
      <c r="A29" s="35"/>
      <c r="B29" t="s">
        <v>2</v>
      </c>
      <c r="C29">
        <f>COUNTIF('Status collection'!G:G,'Status lists'!D2)</f>
        <v>0</v>
      </c>
      <c r="D29" s="4" t="str">
        <f t="shared" si="0"/>
        <v/>
      </c>
    </row>
    <row r="30" spans="1:4" x14ac:dyDescent="0.25">
      <c r="A30" s="35"/>
      <c r="B30" t="s">
        <v>10</v>
      </c>
      <c r="C30">
        <f>COUNTIF('Status collection'!G:G,'Status lists'!D3)</f>
        <v>0</v>
      </c>
      <c r="D30" s="4" t="str">
        <f t="shared" si="0"/>
        <v/>
      </c>
    </row>
    <row r="31" spans="1:4" x14ac:dyDescent="0.25">
      <c r="A31" s="35"/>
      <c r="B31" t="s">
        <v>23</v>
      </c>
      <c r="C31">
        <f>COUNTIF('Status collection'!G:G,'Status lists'!D4)</f>
        <v>0</v>
      </c>
      <c r="D31" s="4" t="str">
        <f t="shared" si="0"/>
        <v/>
      </c>
    </row>
    <row r="32" spans="1:4" x14ac:dyDescent="0.25">
      <c r="A32" s="35" t="s">
        <v>34</v>
      </c>
      <c r="B32" t="s">
        <v>1</v>
      </c>
      <c r="C32">
        <f>COUNTIF('Status collection'!H:H,'Status lists'!D1)</f>
        <v>0</v>
      </c>
      <c r="D32" s="4" t="str">
        <f t="shared" si="0"/>
        <v/>
      </c>
    </row>
    <row r="33" spans="1:4" x14ac:dyDescent="0.25">
      <c r="A33" s="35"/>
      <c r="B33" t="s">
        <v>2</v>
      </c>
      <c r="C33">
        <f>COUNTIF('Status collection'!H:H,'Status lists'!D2)</f>
        <v>0</v>
      </c>
      <c r="D33" s="4" t="str">
        <f t="shared" si="0"/>
        <v/>
      </c>
    </row>
    <row r="34" spans="1:4" x14ac:dyDescent="0.25">
      <c r="A34" s="35"/>
      <c r="B34" t="s">
        <v>10</v>
      </c>
      <c r="C34">
        <f>COUNTIF('Status collection'!H:H,'Status lists'!D3)</f>
        <v>0</v>
      </c>
      <c r="D34" s="4" t="str">
        <f t="shared" si="0"/>
        <v/>
      </c>
    </row>
  </sheetData>
  <sheetProtection algorithmName="SHA-512" hashValue="PazWSUPGfWrfJkszCWx1LKRn1KO3bGeP6ZPyrUPfI3lsy8VofFiTxz8MAndiYONusNDuMO/EypMSfGKKHbPZRw==" saltValue="wZ34EWpW5bpk40Vk74gY/w==" spinCount="100000" sheet="1" objects="1" scenarios="1"/>
  <mergeCells count="8">
    <mergeCell ref="A24:A27"/>
    <mergeCell ref="A28:A31"/>
    <mergeCell ref="A32:A34"/>
    <mergeCell ref="A1:D1"/>
    <mergeCell ref="A3:A5"/>
    <mergeCell ref="A6:A11"/>
    <mergeCell ref="A12:A17"/>
    <mergeCell ref="A18:A2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ut of range" error="Please pick from the drop down list" xr:uid="{00000000-0002-0000-0300-000000000000}">
          <x14:formula1>
            <xm:f>'Status lists'!$D$1:$D$3</xm:f>
          </x14:formula1>
          <xm:sqref>A32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workbookViewId="0">
      <selection activeCell="C36" sqref="C36"/>
    </sheetView>
  </sheetViews>
  <sheetFormatPr defaultRowHeight="15" x14ac:dyDescent="0.25"/>
  <cols>
    <col min="1" max="1" width="26.42578125" style="10" customWidth="1"/>
    <col min="2" max="2" width="27.28515625" style="10" customWidth="1"/>
    <col min="3" max="5" width="10.7109375" style="9" bestFit="1" customWidth="1"/>
    <col min="6" max="16384" width="9.140625" style="9"/>
  </cols>
  <sheetData>
    <row r="1" spans="1:14" s="10" customFormat="1" ht="18.75" x14ac:dyDescent="0.3">
      <c r="A1" s="38" t="s">
        <v>74</v>
      </c>
      <c r="B1" s="38"/>
      <c r="C1" s="38"/>
      <c r="D1" s="38"/>
      <c r="E1" s="38"/>
      <c r="F1" s="38"/>
    </row>
    <row r="2" spans="1:14" ht="15.75" x14ac:dyDescent="0.25">
      <c r="A2" s="31" t="s">
        <v>75</v>
      </c>
      <c r="B2" s="12"/>
      <c r="C2" s="9" t="s">
        <v>76</v>
      </c>
      <c r="D2" s="9" t="s">
        <v>77</v>
      </c>
      <c r="E2" s="9" t="s">
        <v>78</v>
      </c>
      <c r="F2" s="9" t="s">
        <v>79</v>
      </c>
      <c r="G2" s="9" t="s">
        <v>80</v>
      </c>
      <c r="H2" s="9" t="s">
        <v>81</v>
      </c>
      <c r="I2" s="9" t="s">
        <v>82</v>
      </c>
      <c r="J2" s="9" t="s">
        <v>83</v>
      </c>
      <c r="K2" s="9" t="s">
        <v>84</v>
      </c>
      <c r="L2" s="9" t="s">
        <v>85</v>
      </c>
      <c r="M2" s="9" t="s">
        <v>86</v>
      </c>
      <c r="N2" s="9" t="s">
        <v>87</v>
      </c>
    </row>
    <row r="3" spans="1:14" s="10" customFormat="1" x14ac:dyDescent="0.25">
      <c r="A3" s="37" t="s">
        <v>19</v>
      </c>
      <c r="B3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0" customFormat="1" x14ac:dyDescent="0.25">
      <c r="A4" s="37"/>
      <c r="B4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5">
      <c r="A5" s="37"/>
      <c r="B5" t="s">
        <v>22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A6" s="37" t="s">
        <v>13</v>
      </c>
      <c r="B6" t="s">
        <v>25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5">
      <c r="A7" s="37"/>
      <c r="B7" t="s">
        <v>24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37"/>
      <c r="B8" t="s">
        <v>26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37"/>
      <c r="B9" t="s">
        <v>27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x14ac:dyDescent="0.25">
      <c r="A10" s="37"/>
      <c r="B10" t="s">
        <v>23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x14ac:dyDescent="0.25">
      <c r="A11" s="37"/>
      <c r="B11" t="s">
        <v>10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x14ac:dyDescent="0.25">
      <c r="A12" s="37" t="s">
        <v>14</v>
      </c>
      <c r="B12" t="s">
        <v>25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x14ac:dyDescent="0.25">
      <c r="A13" s="37"/>
      <c r="B13" t="s">
        <v>24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x14ac:dyDescent="0.25">
      <c r="A14" s="37"/>
      <c r="B14" t="s">
        <v>26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x14ac:dyDescent="0.25">
      <c r="A15" s="37"/>
      <c r="B15" t="s">
        <v>27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25">
      <c r="A16" s="37"/>
      <c r="B16" t="s">
        <v>23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x14ac:dyDescent="0.25">
      <c r="A17" s="37"/>
      <c r="B17" t="s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37" t="s">
        <v>15</v>
      </c>
      <c r="B18" s="18"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37"/>
      <c r="B19" s="18">
        <v>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x14ac:dyDescent="0.25">
      <c r="A20" s="37"/>
      <c r="B20" s="18">
        <v>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37"/>
      <c r="B21" s="18">
        <v>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x14ac:dyDescent="0.25">
      <c r="A22" s="37"/>
      <c r="B22" s="18">
        <v>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x14ac:dyDescent="0.25">
      <c r="A23" s="37"/>
      <c r="B23" s="18" t="s">
        <v>35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35" t="s">
        <v>32</v>
      </c>
      <c r="B24" t="s">
        <v>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35"/>
      <c r="B25" t="s">
        <v>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x14ac:dyDescent="0.25">
      <c r="A26" s="35"/>
      <c r="B26" t="s">
        <v>10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35"/>
      <c r="B27" t="s">
        <v>23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x14ac:dyDescent="0.25">
      <c r="A28" s="35" t="s">
        <v>33</v>
      </c>
      <c r="B28" t="s">
        <v>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x14ac:dyDescent="0.25">
      <c r="A29" s="35"/>
      <c r="B29" t="s">
        <v>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35"/>
      <c r="B30" t="s">
        <v>10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35"/>
      <c r="B31" t="s">
        <v>23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x14ac:dyDescent="0.25">
      <c r="A32" s="35" t="s">
        <v>34</v>
      </c>
      <c r="B32" t="s">
        <v>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35"/>
      <c r="B33" t="s">
        <v>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25">
      <c r="A34" s="35"/>
      <c r="B34" t="s">
        <v>10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B36" s="11" t="s">
        <v>3</v>
      </c>
      <c r="C36" s="32">
        <f>SUM(C3:C5)</f>
        <v>0</v>
      </c>
      <c r="D36" s="32">
        <f t="shared" ref="D36:N36" si="0">SUM(D3:D5)</f>
        <v>0</v>
      </c>
      <c r="E36" s="32">
        <f t="shared" si="0"/>
        <v>0</v>
      </c>
      <c r="F36" s="32">
        <f t="shared" si="0"/>
        <v>0</v>
      </c>
      <c r="G36" s="32">
        <f t="shared" si="0"/>
        <v>0</v>
      </c>
      <c r="H36" s="32">
        <f t="shared" si="0"/>
        <v>0</v>
      </c>
      <c r="I36" s="32">
        <f t="shared" si="0"/>
        <v>0</v>
      </c>
      <c r="J36" s="32">
        <f t="shared" si="0"/>
        <v>0</v>
      </c>
      <c r="K36" s="32">
        <f t="shared" si="0"/>
        <v>0</v>
      </c>
      <c r="L36" s="32">
        <f t="shared" si="0"/>
        <v>0</v>
      </c>
      <c r="M36" s="32">
        <f t="shared" si="0"/>
        <v>0</v>
      </c>
      <c r="N36" s="32">
        <f t="shared" si="0"/>
        <v>0</v>
      </c>
    </row>
  </sheetData>
  <sheetProtection algorithmName="SHA-512" hashValue="spqYh0aZPDx8ytYoA/pmZdg1M4NG20WjsJ/HRkSGkuzw+q4ygxFcb9XiI5JD67QD51eiym6wxfsLL30K45I7Ug==" saltValue="HGYoukqZhb7c+S8GoXF2CA==" spinCount="100000" sheet="1" objects="1" scenarios="1"/>
  <mergeCells count="8">
    <mergeCell ref="A1:F1"/>
    <mergeCell ref="A28:A31"/>
    <mergeCell ref="A32:A34"/>
    <mergeCell ref="A3:A5"/>
    <mergeCell ref="A6:A11"/>
    <mergeCell ref="A12:A17"/>
    <mergeCell ref="A18:A23"/>
    <mergeCell ref="A24:A2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ut of range" error="Please pick from the drop down list" xr:uid="{00000000-0002-0000-0400-000000000000}">
          <x14:formula1>
            <xm:f>'Status lists'!$D$1:$D$3</xm:f>
          </x14:formula1>
          <xm:sqref>A32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5"/>
  <sheetViews>
    <sheetView workbookViewId="0">
      <selection activeCell="B5" sqref="B5"/>
    </sheetView>
  </sheetViews>
  <sheetFormatPr defaultRowHeight="15" x14ac:dyDescent="0.25"/>
  <cols>
    <col min="1" max="1" width="10.7109375" style="9" bestFit="1" customWidth="1"/>
    <col min="2" max="2" width="31.140625" style="9" customWidth="1"/>
    <col min="3" max="4" width="8.42578125" style="9" customWidth="1"/>
    <col min="5" max="16384" width="9.140625" style="9"/>
  </cols>
  <sheetData>
    <row r="1" spans="1:13" x14ac:dyDescent="0.25">
      <c r="A1" s="39" t="s">
        <v>88</v>
      </c>
      <c r="B1" s="39"/>
      <c r="C1" s="39"/>
      <c r="D1" s="39"/>
      <c r="E1" s="39"/>
      <c r="F1" s="39"/>
      <c r="G1" s="39"/>
    </row>
    <row r="3" spans="1:13" ht="30" x14ac:dyDescent="0.25">
      <c r="A3" s="9" t="s">
        <v>60</v>
      </c>
      <c r="B3" s="26" t="s">
        <v>89</v>
      </c>
      <c r="C3" s="9" t="s">
        <v>61</v>
      </c>
      <c r="D3" s="9" t="s">
        <v>62</v>
      </c>
      <c r="E3" s="27" t="s">
        <v>63</v>
      </c>
      <c r="F3" s="27" t="s">
        <v>64</v>
      </c>
      <c r="G3" s="9" t="s">
        <v>65</v>
      </c>
    </row>
    <row r="4" spans="1:13" x14ac:dyDescent="0.25">
      <c r="A4" s="28" t="str">
        <f>'[1]Cumulative data'!C2</f>
        <v>Period 1</v>
      </c>
      <c r="B4" s="29">
        <f>'Cumulative data'!C13</f>
        <v>0</v>
      </c>
      <c r="C4" s="30">
        <f>MEDIAN($B$4:$B$9)</f>
        <v>0</v>
      </c>
      <c r="D4" s="30">
        <f>AVERAGE($B$4:$B$9)</f>
        <v>0</v>
      </c>
      <c r="E4" s="30">
        <f>D4+3*G4</f>
        <v>0</v>
      </c>
      <c r="F4" s="30">
        <f>D4-3*G4</f>
        <v>0</v>
      </c>
      <c r="G4" s="30">
        <f>STDEVA($B$4:$B$9)</f>
        <v>0</v>
      </c>
      <c r="M4" s="29"/>
    </row>
    <row r="5" spans="1:13" x14ac:dyDescent="0.25">
      <c r="A5" s="28" t="str">
        <f>'[1]Cumulative data'!D2</f>
        <v>Period 2</v>
      </c>
      <c r="B5" s="29">
        <f>'Cumulative data'!D13</f>
        <v>0</v>
      </c>
      <c r="C5" s="30">
        <f t="shared" ref="C5:C15" si="0">MEDIAN($B$4:$B$9)</f>
        <v>0</v>
      </c>
      <c r="D5" s="30">
        <f t="shared" ref="D5:D15" si="1">AVERAGE($B$4:$B$9)</f>
        <v>0</v>
      </c>
      <c r="E5" s="30">
        <f t="shared" ref="E5:E15" si="2">D5+3*G5</f>
        <v>0</v>
      </c>
      <c r="F5" s="30">
        <f t="shared" ref="F5:F15" si="3">D5-3*G5</f>
        <v>0</v>
      </c>
      <c r="G5" s="30">
        <f t="shared" ref="G5:G15" si="4">STDEVA($B$4:$B$9)</f>
        <v>0</v>
      </c>
      <c r="M5" s="29"/>
    </row>
    <row r="6" spans="1:13" x14ac:dyDescent="0.25">
      <c r="A6" s="28" t="str">
        <f>'[1]Cumulative data'!E2</f>
        <v>Period 3</v>
      </c>
      <c r="B6" s="29">
        <f>'Cumulative data'!E13</f>
        <v>0</v>
      </c>
      <c r="C6" s="30">
        <f t="shared" si="0"/>
        <v>0</v>
      </c>
      <c r="D6" s="30">
        <f t="shared" si="1"/>
        <v>0</v>
      </c>
      <c r="E6" s="30">
        <f t="shared" si="2"/>
        <v>0</v>
      </c>
      <c r="F6" s="30">
        <f t="shared" si="3"/>
        <v>0</v>
      </c>
      <c r="G6" s="30">
        <f t="shared" si="4"/>
        <v>0</v>
      </c>
      <c r="M6" s="29"/>
    </row>
    <row r="7" spans="1:13" x14ac:dyDescent="0.25">
      <c r="A7" s="28" t="str">
        <f>'[1]Cumulative data'!F2</f>
        <v>Period 4</v>
      </c>
      <c r="B7" s="29">
        <f>'Cumulative data'!F13</f>
        <v>0</v>
      </c>
      <c r="C7" s="30">
        <f t="shared" si="0"/>
        <v>0</v>
      </c>
      <c r="D7" s="30">
        <f t="shared" si="1"/>
        <v>0</v>
      </c>
      <c r="E7" s="30">
        <f t="shared" si="2"/>
        <v>0</v>
      </c>
      <c r="F7" s="30">
        <f t="shared" si="3"/>
        <v>0</v>
      </c>
      <c r="G7" s="30">
        <f t="shared" si="4"/>
        <v>0</v>
      </c>
      <c r="M7" s="29"/>
    </row>
    <row r="8" spans="1:13" x14ac:dyDescent="0.25">
      <c r="A8" s="28" t="str">
        <f>'[1]Cumulative data'!G2</f>
        <v>Period 5</v>
      </c>
      <c r="B8" s="29">
        <f>'Cumulative data'!G13</f>
        <v>0</v>
      </c>
      <c r="C8" s="30">
        <f t="shared" si="0"/>
        <v>0</v>
      </c>
      <c r="D8" s="30">
        <f t="shared" si="1"/>
        <v>0</v>
      </c>
      <c r="E8" s="30">
        <f t="shared" si="2"/>
        <v>0</v>
      </c>
      <c r="F8" s="30">
        <f t="shared" si="3"/>
        <v>0</v>
      </c>
      <c r="G8" s="30">
        <f t="shared" si="4"/>
        <v>0</v>
      </c>
      <c r="M8" s="29"/>
    </row>
    <row r="9" spans="1:13" x14ac:dyDescent="0.25">
      <c r="A9" s="28" t="str">
        <f>'[1]Cumulative data'!H2</f>
        <v>Period 6</v>
      </c>
      <c r="B9" s="29">
        <f>'Cumulative data'!H13</f>
        <v>0</v>
      </c>
      <c r="C9" s="30">
        <f t="shared" si="0"/>
        <v>0</v>
      </c>
      <c r="D9" s="30">
        <f t="shared" si="1"/>
        <v>0</v>
      </c>
      <c r="E9" s="30">
        <f t="shared" si="2"/>
        <v>0</v>
      </c>
      <c r="F9" s="30">
        <f t="shared" si="3"/>
        <v>0</v>
      </c>
      <c r="G9" s="30">
        <f t="shared" si="4"/>
        <v>0</v>
      </c>
      <c r="M9" s="29"/>
    </row>
    <row r="10" spans="1:13" x14ac:dyDescent="0.25">
      <c r="A10" s="28" t="str">
        <f>'[1]Cumulative data'!I2</f>
        <v>Period 7</v>
      </c>
      <c r="B10" s="29">
        <f>'Cumulative data'!I13</f>
        <v>0</v>
      </c>
      <c r="C10" s="30">
        <f t="shared" si="0"/>
        <v>0</v>
      </c>
      <c r="D10" s="30">
        <f t="shared" si="1"/>
        <v>0</v>
      </c>
      <c r="E10" s="30">
        <f t="shared" si="2"/>
        <v>0</v>
      </c>
      <c r="F10" s="30">
        <f t="shared" si="3"/>
        <v>0</v>
      </c>
      <c r="G10" s="30">
        <f t="shared" si="4"/>
        <v>0</v>
      </c>
      <c r="M10" s="29"/>
    </row>
    <row r="11" spans="1:13" x14ac:dyDescent="0.25">
      <c r="A11" s="28" t="str">
        <f>'[1]Cumulative data'!J2</f>
        <v>Period 8</v>
      </c>
      <c r="B11" s="29">
        <f>'Cumulative data'!J13</f>
        <v>0</v>
      </c>
      <c r="C11" s="30">
        <f t="shared" si="0"/>
        <v>0</v>
      </c>
      <c r="D11" s="30">
        <f t="shared" si="1"/>
        <v>0</v>
      </c>
      <c r="E11" s="30">
        <f t="shared" si="2"/>
        <v>0</v>
      </c>
      <c r="F11" s="30">
        <f t="shared" si="3"/>
        <v>0</v>
      </c>
      <c r="G11" s="30">
        <f t="shared" si="4"/>
        <v>0</v>
      </c>
      <c r="M11" s="29"/>
    </row>
    <row r="12" spans="1:13" x14ac:dyDescent="0.25">
      <c r="A12" s="28" t="str">
        <f>'[1]Cumulative data'!K2</f>
        <v>Period 9</v>
      </c>
      <c r="B12" s="29">
        <f>'Cumulative data'!K13</f>
        <v>0</v>
      </c>
      <c r="C12" s="30">
        <f t="shared" si="0"/>
        <v>0</v>
      </c>
      <c r="D12" s="30">
        <f t="shared" si="1"/>
        <v>0</v>
      </c>
      <c r="E12" s="30">
        <f t="shared" si="2"/>
        <v>0</v>
      </c>
      <c r="F12" s="30">
        <f t="shared" si="3"/>
        <v>0</v>
      </c>
      <c r="G12" s="30">
        <f t="shared" si="4"/>
        <v>0</v>
      </c>
      <c r="M12" s="29"/>
    </row>
    <row r="13" spans="1:13" x14ac:dyDescent="0.25">
      <c r="A13" s="28" t="str">
        <f>'[1]Cumulative data'!L2</f>
        <v>Period 10</v>
      </c>
      <c r="B13" s="29">
        <f>'Cumulative data'!L13</f>
        <v>0</v>
      </c>
      <c r="C13" s="30">
        <f t="shared" si="0"/>
        <v>0</v>
      </c>
      <c r="D13" s="30">
        <f t="shared" si="1"/>
        <v>0</v>
      </c>
      <c r="E13" s="30">
        <f t="shared" si="2"/>
        <v>0</v>
      </c>
      <c r="F13" s="30">
        <f t="shared" si="3"/>
        <v>0</v>
      </c>
      <c r="G13" s="30">
        <f t="shared" si="4"/>
        <v>0</v>
      </c>
      <c r="M13" s="29"/>
    </row>
    <row r="14" spans="1:13" x14ac:dyDescent="0.25">
      <c r="A14" s="28" t="str">
        <f>'[1]Cumulative data'!M2</f>
        <v>Period 11</v>
      </c>
      <c r="B14" s="29">
        <f>'Cumulative data'!M13</f>
        <v>0</v>
      </c>
      <c r="C14" s="30">
        <f t="shared" si="0"/>
        <v>0</v>
      </c>
      <c r="D14" s="30">
        <f t="shared" si="1"/>
        <v>0</v>
      </c>
      <c r="E14" s="30">
        <f t="shared" si="2"/>
        <v>0</v>
      </c>
      <c r="F14" s="30">
        <f t="shared" si="3"/>
        <v>0</v>
      </c>
      <c r="G14" s="30">
        <f t="shared" si="4"/>
        <v>0</v>
      </c>
      <c r="M14" s="29"/>
    </row>
    <row r="15" spans="1:13" x14ac:dyDescent="0.25">
      <c r="A15" s="28" t="str">
        <f>'[1]Cumulative data'!N2</f>
        <v>Period 12</v>
      </c>
      <c r="B15" s="29">
        <f>'Cumulative data'!N13</f>
        <v>0</v>
      </c>
      <c r="C15" s="30">
        <f t="shared" si="0"/>
        <v>0</v>
      </c>
      <c r="D15" s="30">
        <f t="shared" si="1"/>
        <v>0</v>
      </c>
      <c r="E15" s="30">
        <f t="shared" si="2"/>
        <v>0</v>
      </c>
      <c r="F15" s="30">
        <f t="shared" si="3"/>
        <v>0</v>
      </c>
      <c r="G15" s="30">
        <f t="shared" si="4"/>
        <v>0</v>
      </c>
      <c r="M15" s="29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workbookViewId="0">
      <selection activeCell="A3" sqref="A3"/>
    </sheetView>
  </sheetViews>
  <sheetFormatPr defaultRowHeight="15" x14ac:dyDescent="0.25"/>
  <cols>
    <col min="1" max="1" width="18.28515625" bestFit="1" customWidth="1"/>
    <col min="2" max="2" width="20.5703125" bestFit="1" customWidth="1"/>
    <col min="3" max="3" width="20.5703125" customWidth="1"/>
    <col min="4" max="4" width="14" bestFit="1" customWidth="1"/>
    <col min="5" max="5" width="11.42578125" bestFit="1" customWidth="1"/>
    <col min="6" max="6" width="12.7109375" bestFit="1" customWidth="1"/>
    <col min="7" max="7" width="18" bestFit="1" customWidth="1"/>
  </cols>
  <sheetData>
    <row r="1" spans="1:4" x14ac:dyDescent="0.25">
      <c r="A1" t="s">
        <v>20</v>
      </c>
      <c r="B1" t="s">
        <v>25</v>
      </c>
      <c r="C1" s="18">
        <v>0</v>
      </c>
      <c r="D1" t="s">
        <v>1</v>
      </c>
    </row>
    <row r="2" spans="1:4" x14ac:dyDescent="0.25">
      <c r="A2" t="s">
        <v>21</v>
      </c>
      <c r="B2" t="s">
        <v>24</v>
      </c>
      <c r="C2" s="18">
        <v>1</v>
      </c>
      <c r="D2" t="s">
        <v>2</v>
      </c>
    </row>
    <row r="3" spans="1:4" x14ac:dyDescent="0.25">
      <c r="A3" t="s">
        <v>22</v>
      </c>
      <c r="B3" t="s">
        <v>26</v>
      </c>
      <c r="C3" s="18">
        <v>2</v>
      </c>
      <c r="D3" t="s">
        <v>10</v>
      </c>
    </row>
    <row r="4" spans="1:4" x14ac:dyDescent="0.25">
      <c r="B4" t="s">
        <v>27</v>
      </c>
      <c r="C4" s="18">
        <v>3</v>
      </c>
      <c r="D4" t="s">
        <v>23</v>
      </c>
    </row>
    <row r="5" spans="1:4" x14ac:dyDescent="0.25">
      <c r="B5" t="s">
        <v>23</v>
      </c>
      <c r="C5" s="18">
        <v>4</v>
      </c>
    </row>
    <row r="6" spans="1:4" x14ac:dyDescent="0.25">
      <c r="B6" t="s">
        <v>10</v>
      </c>
      <c r="C6" s="18" t="s">
        <v>35</v>
      </c>
    </row>
  </sheetData>
  <sheetProtection algorithmName="SHA-512" hashValue="lxQ3woKc20YK46ENM8lH8Wg4DAvOt0RWTbKRwVzbheqDr7k21pLGmXYjHLj+tDcUCfNeNr0OBw5R6tgs0WBJ5g==" saltValue="JPzdNS9yVhiWCELwd49v7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Status - front sheet</vt:lpstr>
      <vt:lpstr>Status - background</vt:lpstr>
      <vt:lpstr>Status collection</vt:lpstr>
      <vt:lpstr>Status summary</vt:lpstr>
      <vt:lpstr>Cumulative data</vt:lpstr>
      <vt:lpstr>Run chart</vt:lpstr>
      <vt:lpstr>Status lists</vt:lpstr>
    </vt:vector>
  </TitlesOfParts>
  <Company>NHS Wirral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Rackham</dc:creator>
  <cp:lastModifiedBy>Megan Peng</cp:lastModifiedBy>
  <dcterms:created xsi:type="dcterms:W3CDTF">2018-02-06T08:50:48Z</dcterms:created>
  <dcterms:modified xsi:type="dcterms:W3CDTF">2020-01-31T13:40:19Z</dcterms:modified>
</cp:coreProperties>
</file>